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I:\Investor Relations\Finanzzahlen\Financial Supplement\2025\"/>
    </mc:Choice>
  </mc:AlternateContent>
  <xr:revisionPtr revIDLastSave="0" documentId="13_ncr:1_{AF2D9D94-97BD-4033-A2C4-7F707453210A}" xr6:coauthVersionLast="47" xr6:coauthVersionMax="47" xr10:uidLastSave="{00000000-0000-0000-0000-000000000000}"/>
  <bookViews>
    <workbookView xWindow="28680" yWindow="-120" windowWidth="29040" windowHeight="17520" tabRatio="934" xr2:uid="{00000000-000D-0000-FFFF-FFFF00000000}"/>
  </bookViews>
  <sheets>
    <sheet name="Kennzahlen" sheetId="110" r:id="rId1"/>
    <sheet name="Bilanz" sheetId="88" r:id="rId2"/>
    <sheet name="GuV (ytd)" sheetId="90" r:id="rId3"/>
    <sheet name="GuV (q)" sheetId="111" r:id="rId4"/>
    <sheet name="Bilanz Seg." sheetId="95" r:id="rId5"/>
    <sheet name="GuV Seg. (ytd)" sheetId="94" r:id="rId6"/>
    <sheet name="GuV Seg. (q)" sheetId="105" r:id="rId7"/>
  </sheets>
  <definedNames>
    <definedName name="_xlnm.Print_Area" localSheetId="1">Bilanz!$A$1:$C$49</definedName>
    <definedName name="_xlnm.Print_Area" localSheetId="4">'Bilanz Seg.'!$A$1:$I$37</definedName>
    <definedName name="_xlnm.Print_Area" localSheetId="3">'GuV (q)'!$A$1:$C$48</definedName>
    <definedName name="_xlnm.Print_Area" localSheetId="2">'GuV (ytd)'!$A$1:$C$49</definedName>
    <definedName name="_xlnm.Print_Area" localSheetId="6">'GuV Seg. (q)'!$A$1:$I$31</definedName>
    <definedName name="_xlnm.Print_Area" localSheetId="5">'GuV Seg. (ytd)'!$A$1:$I$31</definedName>
    <definedName name="_xlnm.Print_Area" localSheetId="0">Kennzahlen!$A$1:$L$61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10" l="1"/>
  <c r="L31" i="110"/>
  <c r="L32" i="110"/>
  <c r="L33" i="110"/>
  <c r="L34" i="110"/>
  <c r="L35" i="110"/>
  <c r="L36" i="110"/>
  <c r="L29" i="110"/>
  <c r="L20" i="110" l="1"/>
  <c r="L14" i="110"/>
  <c r="L15" i="110"/>
  <c r="L16" i="110"/>
  <c r="L17" i="110"/>
  <c r="L18" i="110"/>
  <c r="L19" i="110"/>
  <c r="L13" i="110"/>
  <c r="I20" i="110"/>
  <c r="I19" i="110"/>
  <c r="I18" i="110"/>
  <c r="I17" i="110"/>
  <c r="I16" i="110"/>
  <c r="I15" i="110"/>
  <c r="I14" i="110"/>
  <c r="I13" i="110"/>
  <c r="L57" i="110" l="1"/>
  <c r="L47" i="110"/>
  <c r="L55" i="110"/>
  <c r="L54" i="110"/>
  <c r="L53" i="110"/>
  <c r="L52" i="110"/>
  <c r="L51" i="110"/>
  <c r="L50" i="110"/>
  <c r="L44" i="110"/>
  <c r="L43" i="110"/>
  <c r="L42" i="110"/>
  <c r="L41" i="110"/>
  <c r="L40" i="110"/>
  <c r="L39" i="110"/>
  <c r="L6" i="110"/>
  <c r="L7" i="110"/>
  <c r="L8" i="110"/>
  <c r="L9" i="110"/>
  <c r="L10" i="110"/>
  <c r="L5" i="110"/>
</calcChain>
</file>

<file path=xl/sharedStrings.xml><?xml version="1.0" encoding="utf-8"?>
<sst xmlns="http://schemas.openxmlformats.org/spreadsheetml/2006/main" count="311" uniqueCount="146">
  <si>
    <t>Consolidated segment report</t>
  </si>
  <si>
    <t>Q3</t>
  </si>
  <si>
    <t>Q4</t>
  </si>
  <si>
    <t>YTD</t>
  </si>
  <si>
    <t>Q1</t>
  </si>
  <si>
    <t>7,00 ³</t>
  </si>
  <si>
    <t>2,00 ³</t>
  </si>
  <si>
    <t>9,00 ³</t>
  </si>
  <si>
    <t>1,085 ³</t>
  </si>
  <si>
    <t>Q3/2025</t>
  </si>
  <si>
    <t>Q3/2024</t>
  </si>
  <si>
    <t>01.01.-30.09.2025</t>
  </si>
  <si>
    <t>01.01.-30.09.2024</t>
  </si>
  <si>
    <t>30.09.2025</t>
  </si>
  <si>
    <t>31.12.2024</t>
  </si>
  <si>
    <t>Q2</t>
  </si>
  <si>
    <t xml:space="preserve">Konzern-Segmentberichterstattung </t>
  </si>
  <si>
    <t>Konzern-Segmentberichterstattung</t>
  </si>
  <si>
    <t>in Mio. EUR</t>
  </si>
  <si>
    <t>Rückversicherungsumsatz (brutto)</t>
  </si>
  <si>
    <t>Rückversicherungs-Serviceaufwendungen (brutto)</t>
  </si>
  <si>
    <t>Rückversicherungs-Serviceergebnis (brutto)</t>
  </si>
  <si>
    <t>Rückversicherungsumsatz (in Rückdeckung gegeben)</t>
  </si>
  <si>
    <t>Rückversicherungs-Serviceaufwendungen (in Rückdeckung gegeben)</t>
  </si>
  <si>
    <t>Rückversicherungs-Serviceergebnis (in Rückdeckung gegeben)</t>
  </si>
  <si>
    <t>Rückversicherungs-Serviceergebnis (netto)</t>
  </si>
  <si>
    <t>Rückversicherungs-Finanzergebnis (netto) vor Währungskursgewinnen/-verlusten</t>
  </si>
  <si>
    <t>Kapitalanlageergebnis</t>
  </si>
  <si>
    <t>davon</t>
  </si>
  <si>
    <t>Veränderung der Rückstellung für Kreditausfälle (ECL), Abschreibungen, Wertminderungen und Zuschreibungen von Kapitalanlagen</t>
  </si>
  <si>
    <t>Veränderung der Zeitwerte von Finanzinstrumenten</t>
  </si>
  <si>
    <t>Ergebnis aus Anteilen an assoziierten Unternehmen und Gemeinschaftsunternehmen</t>
  </si>
  <si>
    <t>Währungskursergebnis</t>
  </si>
  <si>
    <t>Übriges Ergebnis</t>
  </si>
  <si>
    <t>Operatives Ergebnis (EBIT)</t>
  </si>
  <si>
    <t>Finanzierungszinsen</t>
  </si>
  <si>
    <t>Ergebnis vor Steuern</t>
  </si>
  <si>
    <t>Steueraufwand</t>
  </si>
  <si>
    <t>Jahresergebnis</t>
  </si>
  <si>
    <t>Nicht beherrschenden Gesellschaftern zustehendes Ergebnis</t>
  </si>
  <si>
    <t>Konzernergebnis</t>
  </si>
  <si>
    <t>Aufteilung der Aktiva</t>
  </si>
  <si>
    <t>Aktiva</t>
  </si>
  <si>
    <t>Finanzielle Vermögenswerte – erfolgsneutral zum Zeitwert bewertet</t>
  </si>
  <si>
    <t>Finanzielle Vermögenswerte – erfolgswirksam zum Zeitwert bewertet</t>
  </si>
  <si>
    <t>Fremdgenutzter Grundbesitz</t>
  </si>
  <si>
    <t>Anteile an assoziierten Unternehmen und Gemeinschaftsunternehmen</t>
  </si>
  <si>
    <t>Sonstige Kapitalanlagen</t>
  </si>
  <si>
    <t>Kapitalanlagen</t>
  </si>
  <si>
    <t>Anteil der Rückversicherer an der Rückstellung für noch nicht abgewickelte Versicherungsfälle</t>
  </si>
  <si>
    <t>Anteil der Rückversicherer an der Rückstellung für zukünftige Deckung</t>
  </si>
  <si>
    <t>Vermögenswerte aus retrozedierter Rückversicherung</t>
  </si>
  <si>
    <t>Vermögenswerte aus gezeichneter Rückversicherung</t>
  </si>
  <si>
    <t>Laufende Guthaben bei Kreditinstituten, Schecks und Kassenbestand</t>
  </si>
  <si>
    <t>Übrige Segmentvermögenswerte</t>
  </si>
  <si>
    <t>Zur Veräußerung bestimmte Vermögenswerte</t>
  </si>
  <si>
    <t>Summe Segmentaktiva</t>
  </si>
  <si>
    <t>Aktive latente Steuern und Steuerforderungen</t>
  </si>
  <si>
    <t>Summe Aktiva</t>
  </si>
  <si>
    <t>Aufteilung der Verbindlichkeiten</t>
  </si>
  <si>
    <t>Passiva</t>
  </si>
  <si>
    <t>Rückstellungen aus gezeichneter Rückversicherung</t>
  </si>
  <si>
    <t>Verbindlichkeiten aus retrozedierter Rückversicherung</t>
  </si>
  <si>
    <t>Finanzierungsverbindlichkeiten</t>
  </si>
  <si>
    <t>Übrige Segmentverbindlichkeiten</t>
  </si>
  <si>
    <t>Segmentverbindlichkeiten</t>
  </si>
  <si>
    <t>Steuerverbindlichkeiten</t>
  </si>
  <si>
    <t>Passive latente Steuern</t>
  </si>
  <si>
    <t>Summe Verbindlichkeiten</t>
  </si>
  <si>
    <t>Schaden-Rückversicherung</t>
  </si>
  <si>
    <t>Personen-Rückversicherung</t>
  </si>
  <si>
    <t>Konsolidierung</t>
  </si>
  <si>
    <t>Gesamt</t>
  </si>
  <si>
    <t>Konzern-Gewinn- und Verlustrechnung</t>
  </si>
  <si>
    <t>Rückversicherungs-Finanzerträge / -aufwendungen (brutto)</t>
  </si>
  <si>
    <t>Rückversicherungs-Finanzerträge / -aufwendungen (in Rückdeckung gegeben)</t>
  </si>
  <si>
    <t>Rückversicherungs-Finanzergebnis (netto)</t>
  </si>
  <si>
    <t>davon Währungskursgewinne / -verluste aus Rückversicherungs-Finanzergebnis ¹</t>
  </si>
  <si>
    <t>Rückversicherungs-Finanzergebnis vor Währungskursgewinnen und -verlusten (netto) ¹</t>
  </si>
  <si>
    <t>Ordentliche Kapitalanlageerträge</t>
  </si>
  <si>
    <t xml:space="preserve">Veränderung der Zeitwerte von Finanzinstrumenten </t>
  </si>
  <si>
    <t>Realisierte Gewinne und Verluste aus dem Abgang von Kapitalanlagen</t>
  </si>
  <si>
    <t>Sonstige Kapitalanlageaufwendungen</t>
  </si>
  <si>
    <t>Nettoerträge aus Kapitalanlagen</t>
  </si>
  <si>
    <t>Währungskursgewinne / -verluste aus Kapitalanlagen</t>
  </si>
  <si>
    <t>Währungskursgewinne / -verluste aus Rückversicherungs-Finanzergebnis ¹</t>
  </si>
  <si>
    <t>Sonstige Währungskursgewinne / -verluste</t>
  </si>
  <si>
    <t>Währungskursergebnis aus Rückversicherung und Kapitalanlagen</t>
  </si>
  <si>
    <t>Sonstige Erträge</t>
  </si>
  <si>
    <t>Sonstige Aufwendungen</t>
  </si>
  <si>
    <t>Ergebnis</t>
  </si>
  <si>
    <t>Geschäfts- oder Firmenwert</t>
  </si>
  <si>
    <t>Aktive latente Steuern</t>
  </si>
  <si>
    <t>Sonstige Vermögenswerte</t>
  </si>
  <si>
    <t xml:space="preserve">Konzernbilanz </t>
  </si>
  <si>
    <t>Aktiva in Mio. EUR</t>
  </si>
  <si>
    <t>Pensionsrückstellungen</t>
  </si>
  <si>
    <t>Andere Verbindlichkeiten</t>
  </si>
  <si>
    <t>Verbindlichkeiten</t>
  </si>
  <si>
    <t>Eigenkapital</t>
  </si>
  <si>
    <t>Gezeichnetes Kapital</t>
  </si>
  <si>
    <t>Nominalwert: 120,6 Bedingtes Kapital: 24,1</t>
  </si>
  <si>
    <t>Kapitalrücklagen</t>
  </si>
  <si>
    <t>Gezeichnetes Kapital und Kapitalrücklage</t>
  </si>
  <si>
    <t>Kumulierte, nicht ergebniswirksame Eigenkapitalanteile</t>
  </si>
  <si>
    <t>Nicht realisierte Kursgewinne/-verluste aus Kapitalanlagen</t>
  </si>
  <si>
    <t>Gewinne und Verluste aus der Währungsumrechnung</t>
  </si>
  <si>
    <t>Rückversicherungs-Finanzerträge und -aufwendungen</t>
  </si>
  <si>
    <t>Kumulierte übrige, nicht ergebniswirksame Eigenkapitalveränderungen</t>
  </si>
  <si>
    <t>Summe nicht ergebniswirksamer Eigenkapitalanteile</t>
  </si>
  <si>
    <t>Gewinnrücklagen</t>
  </si>
  <si>
    <t>Eigenkapital der Aktionäre der Hannover Rück SE</t>
  </si>
  <si>
    <t>Anteile nicht beherrschender Gesellschafter</t>
  </si>
  <si>
    <t>Summe Passiva</t>
  </si>
  <si>
    <t>Passiva in Mio. EUR</t>
  </si>
  <si>
    <t>Hannover Rück Gruppe</t>
  </si>
  <si>
    <t>Rückversicherungs-Finanzergebnis (netto) ¹</t>
  </si>
  <si>
    <t>Bilanz</t>
  </si>
  <si>
    <t>Haftendes Kapital</t>
  </si>
  <si>
    <t>Hybridkapital</t>
  </si>
  <si>
    <t>Vertragliche Netto-Servicemarge (CSM)</t>
  </si>
  <si>
    <t>Risikoanpassung für nichtfinanzielle Risiken</t>
  </si>
  <si>
    <t>Kennzahlen</t>
  </si>
  <si>
    <t>Kapitalanlagerendite</t>
  </si>
  <si>
    <t>Eigenkapitalrendite</t>
  </si>
  <si>
    <t>Aktie</t>
  </si>
  <si>
    <t>Ergebnis je Aktie (unverwässert und verwässert) in EUR</t>
  </si>
  <si>
    <t>Buchwert je Aktie in EUR</t>
  </si>
  <si>
    <t>Basisdividende je Aktie in EUR</t>
  </si>
  <si>
    <t>Sonderdividende je Aktie in EUR</t>
  </si>
  <si>
    <t>Gesamtdividende je Aktie in EUR</t>
  </si>
  <si>
    <t>Dividendenzahlung in Mio. EUR</t>
  </si>
  <si>
    <t>Aktienkurs zum Jahresende in EUR</t>
  </si>
  <si>
    <t>Marktkapitalisierung in Mio. EUR</t>
  </si>
  <si>
    <t>Rückversicherungsumsatz (netto)</t>
  </si>
  <si>
    <t>Neugeschäft CSM &amp; LC (netto)</t>
  </si>
  <si>
    <t xml:space="preserve">Bilanzsumme ² </t>
  </si>
  <si>
    <t>Kombinierte Schaden-/Kostenquote der Schaden-Rückversicherung ³</t>
  </si>
  <si>
    <t>Kombinierte Schaden-/Kostenquote ³</t>
  </si>
  <si>
    <t xml:space="preserve">EBIT-Marge ⁴ </t>
  </si>
  <si>
    <t>¹ Exklusive Währungskurseffekte</t>
  </si>
  <si>
    <t>³  Rückversicherungs-Serviceaufwendungen (netto) / Rückversicherungsumsatz (netto)</t>
  </si>
  <si>
    <t>⁴ EBIT / Rückversicherungsumsatz (netto)</t>
  </si>
  <si>
    <t xml:space="preserve">² Angepasst für den 30.06.2024 </t>
  </si>
  <si>
    <t>+/- Vorjahr</t>
  </si>
  <si>
    <t>+/- 31 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</si>
</sst>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#&quot;,&quot;##0;\(#&quot;,&quot;##0\)"/>
    <numFmt numFmtId="165" formatCode="#&quot;,&quot;##0&quot;,&quot;###;\(#&quot;,&quot;##0&quot;,&quot;###\)"/>
    <numFmt numFmtId="166" formatCode="#,##0&quot;  &quot;"/>
    <numFmt numFmtId="167" formatCode="0.0%"/>
    <numFmt numFmtId="168" formatCode="#,##0.0\ \ \ "/>
    <numFmt numFmtId="169" formatCode="\+0.0\ %\ \ \ ;\-0.0\ %\ \ \ "/>
    <numFmt numFmtId="170" formatCode="_-* #,##0.00\ _€_-;\-* #,##0.00\ _€_-;_-* &quot;-&quot;??\ _€_-;_-@_-"/>
    <numFmt numFmtId="171" formatCode="#,##0.0\ \ \ \ \ "/>
    <numFmt numFmtId="172" formatCode="0.0\ %\ \ \ "/>
    <numFmt numFmtId="173" formatCode="#,##0\ \ \ "/>
    <numFmt numFmtId="174" formatCode="_-* #,##0_-;\-* #,##0_-;_-* &quot;-&quot;??_-;_-@_-"/>
    <numFmt numFmtId="175" formatCode="#,##0_ ;\-#,##0\ "/>
    <numFmt numFmtId="176" formatCode="#,##0.00_ ;\-#,##0.00\ "/>
    <numFmt numFmtId="177" formatCode="#,##0.0000000_ ;\-#,##0.0000000\ "/>
  </numFmts>
  <fonts count="34">
    <font>
      <sz val="10"/>
      <name val="Arial"/>
    </font>
    <font>
      <sz val="11"/>
      <color theme="1"/>
      <name val="Archivo"/>
      <family val="2"/>
      <scheme val="minor"/>
    </font>
    <font>
      <b/>
      <sz val="11"/>
      <color indexed="44"/>
      <name val="Arial"/>
      <family val="2"/>
    </font>
    <font>
      <sz val="16"/>
      <color indexed="43"/>
      <name val="Arial"/>
      <family val="2"/>
    </font>
    <font>
      <sz val="10"/>
      <color theme="9" tint="-0.249977111117893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18"/>
      <name val="Arial"/>
      <family val="2"/>
    </font>
    <font>
      <sz val="8"/>
      <name val="Compatil Fact LT Com"/>
      <family val="2"/>
    </font>
    <font>
      <b/>
      <sz val="8"/>
      <name val="Compatil Fact LT Com"/>
      <family val="2"/>
    </font>
    <font>
      <b/>
      <sz val="8"/>
      <color rgb="FF009EE0"/>
      <name val="Compatil Fact LT Com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1"/>
      <color theme="3"/>
      <name val="Archivo"/>
      <scheme val="major"/>
    </font>
    <font>
      <sz val="11"/>
      <color theme="1"/>
      <name val="Archivo"/>
      <scheme val="major"/>
    </font>
    <font>
      <sz val="10"/>
      <name val="Arial"/>
      <family val="2"/>
    </font>
    <font>
      <b/>
      <sz val="11"/>
      <color theme="3"/>
      <name val="Archivo"/>
      <family val="2"/>
      <scheme val="minor"/>
    </font>
    <font>
      <sz val="10"/>
      <name val="Archivo"/>
      <scheme val="major"/>
    </font>
    <font>
      <sz val="11"/>
      <color rgb="FFFF0000"/>
      <name val="Archivo"/>
      <scheme val="major"/>
    </font>
    <font>
      <b/>
      <sz val="11"/>
      <color theme="3"/>
      <name val="Archivo"/>
      <scheme val="minor"/>
    </font>
    <font>
      <sz val="11"/>
      <color theme="3"/>
      <name val="Archivo"/>
      <scheme val="minor"/>
    </font>
    <font>
      <sz val="11"/>
      <name val="Arial"/>
      <family val="2"/>
    </font>
    <font>
      <sz val="11"/>
      <name val="Archivo"/>
      <scheme val="minor"/>
    </font>
    <font>
      <sz val="11"/>
      <color theme="9" tint="-0.249977111117893"/>
      <name val="Arial"/>
      <family val="2"/>
    </font>
    <font>
      <b/>
      <sz val="11"/>
      <name val="Arial"/>
      <family val="2"/>
    </font>
    <font>
      <sz val="11"/>
      <name val="Archivo"/>
      <scheme val="major"/>
    </font>
    <font>
      <sz val="11"/>
      <color indexed="61"/>
      <name val="Archivo"/>
      <scheme val="major"/>
    </font>
    <font>
      <b/>
      <sz val="11"/>
      <color theme="3"/>
      <name val="Archivo"/>
      <scheme val="major"/>
    </font>
    <font>
      <b/>
      <sz val="11"/>
      <name val="Archivo"/>
      <scheme val="minor"/>
    </font>
    <font>
      <sz val="20"/>
      <color rgb="FFFF0000"/>
      <name val="Archivo"/>
      <family val="2"/>
      <scheme val="minor"/>
    </font>
    <font>
      <sz val="11"/>
      <color theme="1"/>
      <name val="Archivo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1FF"/>
        <bgColor indexed="64"/>
      </patternFill>
    </fill>
  </fills>
  <borders count="17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ck">
        <color theme="3"/>
      </bottom>
      <diagonal/>
    </border>
    <border>
      <left/>
      <right/>
      <top/>
      <bottom style="thin">
        <color rgb="FFD4D4D4"/>
      </bottom>
      <diagonal/>
    </border>
    <border>
      <left/>
      <right/>
      <top style="thin">
        <color rgb="FFD4D4D4"/>
      </top>
      <bottom style="thin">
        <color rgb="FFD4D4D4"/>
      </bottom>
      <diagonal/>
    </border>
    <border>
      <left style="thick">
        <color theme="0"/>
      </left>
      <right style="thick">
        <color theme="0"/>
      </right>
      <top/>
      <bottom style="thick">
        <color theme="3"/>
      </bottom>
      <diagonal/>
    </border>
    <border>
      <left style="thick">
        <color theme="0"/>
      </left>
      <right style="thick">
        <color theme="0"/>
      </right>
      <top/>
      <bottom style="thin">
        <color rgb="FFD4D4D4"/>
      </bottom>
      <diagonal/>
    </border>
    <border>
      <left style="thick">
        <color theme="0"/>
      </left>
      <right style="thick">
        <color theme="0"/>
      </right>
      <top style="thin">
        <color rgb="FFD4D4D4"/>
      </top>
      <bottom style="thin">
        <color rgb="FFD4D4D4"/>
      </bottom>
      <diagonal/>
    </border>
    <border>
      <left style="thick">
        <color theme="0"/>
      </left>
      <right/>
      <top/>
      <bottom style="thick">
        <color theme="3"/>
      </bottom>
      <diagonal/>
    </border>
    <border>
      <left style="thick">
        <color theme="0"/>
      </left>
      <right/>
      <top/>
      <bottom style="thin">
        <color rgb="FFD4D4D4"/>
      </bottom>
      <diagonal/>
    </border>
    <border>
      <left style="thick">
        <color theme="0"/>
      </left>
      <right/>
      <top style="thin">
        <color rgb="FFD4D4D4"/>
      </top>
      <bottom style="thin">
        <color rgb="FFD4D4D4"/>
      </bottom>
      <diagonal/>
    </border>
    <border>
      <left/>
      <right/>
      <top style="thin">
        <color rgb="FFD4D4D4"/>
      </top>
      <bottom style="medium">
        <color theme="3"/>
      </bottom>
      <diagonal/>
    </border>
    <border>
      <left style="thick">
        <color theme="0"/>
      </left>
      <right style="thick">
        <color theme="0"/>
      </right>
      <top style="thin">
        <color rgb="FFD4D4D4"/>
      </top>
      <bottom style="medium">
        <color theme="3"/>
      </bottom>
      <diagonal/>
    </border>
    <border>
      <left style="thick">
        <color theme="0"/>
      </left>
      <right/>
      <top style="thin">
        <color rgb="FFD4D4D4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thick">
        <color theme="0"/>
      </right>
      <top/>
      <bottom style="thick">
        <color theme="3"/>
      </bottom>
      <diagonal/>
    </border>
    <border>
      <left style="thick">
        <color theme="0"/>
      </left>
      <right/>
      <top style="thick">
        <color theme="3"/>
      </top>
      <bottom style="thick">
        <color theme="3"/>
      </bottom>
      <diagonal/>
    </border>
  </borders>
  <cellStyleXfs count="12">
    <xf numFmtId="0" fontId="0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0" applyFont="1" applyAlignment="1">
      <alignment horizontal="left" indent="15"/>
    </xf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3" fontId="6" fillId="0" borderId="0" xfId="3" applyNumberFormat="1" applyFont="1" applyProtection="1">
      <protection locked="0"/>
    </xf>
    <xf numFmtId="3" fontId="0" fillId="0" borderId="0" xfId="0" applyNumberFormat="1"/>
    <xf numFmtId="166" fontId="7" fillId="0" borderId="0" xfId="3" applyNumberFormat="1" applyFont="1" applyProtection="1">
      <protection locked="0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/>
    <xf numFmtId="0" fontId="0" fillId="0" borderId="0" xfId="0" applyFill="1" applyBorder="1"/>
    <xf numFmtId="0" fontId="15" fillId="0" borderId="0" xfId="0" applyFont="1" applyFill="1" applyBorder="1"/>
    <xf numFmtId="0" fontId="16" fillId="0" borderId="14" xfId="0" applyFont="1" applyBorder="1"/>
    <xf numFmtId="0" fontId="17" fillId="0" borderId="14" xfId="0" applyFont="1" applyBorder="1"/>
    <xf numFmtId="0" fontId="20" fillId="0" borderId="0" xfId="2" applyFont="1"/>
    <xf numFmtId="168" fontId="17" fillId="0" borderId="0" xfId="2" applyNumberFormat="1" applyFont="1" applyFill="1" applyBorder="1" applyAlignment="1">
      <alignment horizontal="right"/>
    </xf>
    <xf numFmtId="0" fontId="20" fillId="0" borderId="0" xfId="2" applyFont="1" applyBorder="1"/>
    <xf numFmtId="171" fontId="17" fillId="0" borderId="0" xfId="2" applyNumberFormat="1" applyFont="1" applyFill="1" applyBorder="1" applyAlignment="1">
      <alignment horizontal="right"/>
    </xf>
    <xf numFmtId="172" fontId="17" fillId="0" borderId="0" xfId="2" applyNumberFormat="1" applyFont="1" applyFill="1" applyBorder="1" applyAlignment="1">
      <alignment horizontal="right"/>
    </xf>
    <xf numFmtId="0" fontId="20" fillId="2" borderId="0" xfId="2" applyFont="1" applyFill="1" applyBorder="1"/>
    <xf numFmtId="173" fontId="20" fillId="2" borderId="0" xfId="2" applyNumberFormat="1" applyFont="1" applyFill="1" applyBorder="1"/>
    <xf numFmtId="0" fontId="20" fillId="2" borderId="0" xfId="2" applyFont="1" applyFill="1"/>
    <xf numFmtId="0" fontId="22" fillId="2" borderId="2" xfId="0" applyFont="1" applyFill="1" applyBorder="1" applyAlignment="1">
      <alignment horizontal="left"/>
    </xf>
    <xf numFmtId="0" fontId="22" fillId="2" borderId="8" xfId="0" applyFont="1" applyFill="1" applyBorder="1" applyAlignment="1">
      <alignment horizontal="right"/>
    </xf>
    <xf numFmtId="0" fontId="22" fillId="2" borderId="5" xfId="0" applyFont="1" applyFill="1" applyBorder="1" applyAlignment="1">
      <alignment horizontal="right"/>
    </xf>
    <xf numFmtId="0" fontId="24" fillId="0" borderId="0" xfId="0" applyFont="1"/>
    <xf numFmtId="0" fontId="25" fillId="2" borderId="3" xfId="0" applyFont="1" applyFill="1" applyBorder="1" applyAlignment="1">
      <alignment horizontal="left" vertical="center"/>
    </xf>
    <xf numFmtId="174" fontId="23" fillId="3" borderId="9" xfId="4" applyNumberFormat="1" applyFont="1" applyFill="1" applyBorder="1" applyAlignment="1">
      <alignment horizontal="right" vertical="center"/>
    </xf>
    <xf numFmtId="0" fontId="25" fillId="2" borderId="4" xfId="0" applyFont="1" applyFill="1" applyBorder="1" applyAlignment="1">
      <alignment horizontal="left" vertical="center"/>
    </xf>
    <xf numFmtId="0" fontId="25" fillId="0" borderId="11" xfId="0" applyFont="1" applyBorder="1" applyAlignment="1">
      <alignment vertical="center" wrapText="1"/>
    </xf>
    <xf numFmtId="174" fontId="23" fillId="3" borderId="13" xfId="4" applyNumberFormat="1" applyFont="1" applyFill="1" applyBorder="1" applyAlignment="1">
      <alignment horizontal="right" vertical="center"/>
    </xf>
    <xf numFmtId="174" fontId="25" fillId="2" borderId="12" xfId="4" applyNumberFormat="1" applyFont="1" applyFill="1" applyBorder="1" applyAlignment="1">
      <alignment horizontal="right" vertical="center"/>
    </xf>
    <xf numFmtId="0" fontId="19" fillId="0" borderId="11" xfId="0" applyFont="1" applyBorder="1" applyAlignment="1">
      <alignment vertical="center" wrapText="1"/>
    </xf>
    <xf numFmtId="0" fontId="12" fillId="0" borderId="0" xfId="0" applyFont="1"/>
    <xf numFmtId="0" fontId="26" fillId="0" borderId="0" xfId="0" applyFont="1"/>
    <xf numFmtId="3" fontId="24" fillId="0" borderId="0" xfId="0" applyNumberFormat="1" applyFont="1"/>
    <xf numFmtId="0" fontId="27" fillId="0" borderId="0" xfId="0" applyFont="1"/>
    <xf numFmtId="0" fontId="25" fillId="2" borderId="3" xfId="0" applyFont="1" applyFill="1" applyBorder="1" applyAlignment="1">
      <alignment horizontal="left" vertical="center" indent="1"/>
    </xf>
    <xf numFmtId="0" fontId="25" fillId="2" borderId="3" xfId="0" applyFont="1" applyFill="1" applyBorder="1" applyAlignment="1">
      <alignment horizontal="left" vertical="center" wrapText="1" indent="2"/>
    </xf>
    <xf numFmtId="0" fontId="25" fillId="0" borderId="11" xfId="0" applyFont="1" applyBorder="1" applyAlignment="1">
      <alignment horizontal="left" vertical="center" wrapText="1" indent="1"/>
    </xf>
    <xf numFmtId="0" fontId="25" fillId="0" borderId="11" xfId="0" applyFont="1" applyBorder="1" applyAlignment="1">
      <alignment horizontal="left" vertical="center" wrapText="1"/>
    </xf>
    <xf numFmtId="0" fontId="28" fillId="0" borderId="0" xfId="2" applyFont="1" applyAlignment="1"/>
    <xf numFmtId="0" fontId="22" fillId="2" borderId="0" xfId="0" applyFont="1" applyFill="1" applyBorder="1" applyAlignment="1">
      <alignment horizontal="left"/>
    </xf>
    <xf numFmtId="14" fontId="28" fillId="0" borderId="0" xfId="2" applyNumberFormat="1" applyFont="1" applyAlignment="1"/>
    <xf numFmtId="0" fontId="28" fillId="0" borderId="0" xfId="2" applyFont="1"/>
    <xf numFmtId="175" fontId="25" fillId="2" borderId="6" xfId="4" applyNumberFormat="1" applyFont="1" applyFill="1" applyBorder="1" applyAlignment="1">
      <alignment horizontal="right" vertical="center"/>
    </xf>
    <xf numFmtId="43" fontId="28" fillId="0" borderId="0" xfId="4" applyFont="1"/>
    <xf numFmtId="43" fontId="21" fillId="0" borderId="0" xfId="4" applyFont="1"/>
    <xf numFmtId="0" fontId="28" fillId="0" borderId="0" xfId="2" applyFont="1" applyBorder="1"/>
    <xf numFmtId="167" fontId="28" fillId="0" borderId="0" xfId="2" applyNumberFormat="1" applyFont="1"/>
    <xf numFmtId="0" fontId="21" fillId="0" borderId="0" xfId="2" applyFont="1"/>
    <xf numFmtId="0" fontId="29" fillId="0" borderId="0" xfId="2" applyFont="1"/>
    <xf numFmtId="0" fontId="29" fillId="0" borderId="0" xfId="2" applyFont="1" applyBorder="1"/>
    <xf numFmtId="0" fontId="28" fillId="2" borderId="0" xfId="2" applyFont="1" applyFill="1"/>
    <xf numFmtId="0" fontId="30" fillId="2" borderId="1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30" fillId="2" borderId="2" xfId="0" applyFont="1" applyFill="1" applyBorder="1" applyAlignment="1">
      <alignment horizontal="left"/>
    </xf>
    <xf numFmtId="0" fontId="30" fillId="2" borderId="8" xfId="0" applyFont="1" applyFill="1" applyBorder="1" applyAlignment="1">
      <alignment horizontal="right"/>
    </xf>
    <xf numFmtId="0" fontId="30" fillId="2" borderId="5" xfId="0" applyFont="1" applyFill="1" applyBorder="1" applyAlignment="1">
      <alignment horizontal="right"/>
    </xf>
    <xf numFmtId="175" fontId="28" fillId="2" borderId="6" xfId="4" applyNumberFormat="1" applyFont="1" applyFill="1" applyBorder="1" applyAlignment="1">
      <alignment horizontal="right" vertical="center"/>
    </xf>
    <xf numFmtId="0" fontId="28" fillId="2" borderId="4" xfId="0" applyFont="1" applyFill="1" applyBorder="1" applyAlignment="1">
      <alignment horizontal="left" vertical="center" wrapText="1"/>
    </xf>
    <xf numFmtId="167" fontId="28" fillId="2" borderId="6" xfId="11" applyNumberFormat="1" applyFont="1" applyFill="1" applyBorder="1" applyAlignment="1">
      <alignment horizontal="right" vertical="center"/>
    </xf>
    <xf numFmtId="176" fontId="28" fillId="2" borderId="6" xfId="4" applyNumberFormat="1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right" wrapText="1"/>
    </xf>
    <xf numFmtId="0" fontId="22" fillId="2" borderId="5" xfId="0" applyFont="1" applyFill="1" applyBorder="1" applyAlignment="1">
      <alignment horizontal="right" wrapText="1"/>
    </xf>
    <xf numFmtId="175" fontId="23" fillId="3" borderId="9" xfId="4" applyNumberFormat="1" applyFont="1" applyFill="1" applyBorder="1" applyAlignment="1">
      <alignment horizontal="right" vertical="center"/>
    </xf>
    <xf numFmtId="0" fontId="31" fillId="2" borderId="3" xfId="0" applyFont="1" applyFill="1" applyBorder="1" applyAlignment="1">
      <alignment horizontal="left" vertical="center"/>
    </xf>
    <xf numFmtId="175" fontId="22" fillId="3" borderId="9" xfId="4" applyNumberFormat="1" applyFont="1" applyFill="1" applyBorder="1" applyAlignment="1">
      <alignment horizontal="right" vertical="center"/>
    </xf>
    <xf numFmtId="175" fontId="31" fillId="2" borderId="6" xfId="4" applyNumberFormat="1" applyFont="1" applyFill="1" applyBorder="1" applyAlignment="1">
      <alignment horizontal="right" vertical="center"/>
    </xf>
    <xf numFmtId="0" fontId="23" fillId="2" borderId="2" xfId="0" applyFont="1" applyFill="1" applyBorder="1" applyAlignment="1">
      <alignment horizontal="left"/>
    </xf>
    <xf numFmtId="0" fontId="31" fillId="2" borderId="4" xfId="0" applyFont="1" applyFill="1" applyBorder="1" applyAlignment="1">
      <alignment horizontal="left" vertical="center"/>
    </xf>
    <xf numFmtId="3" fontId="24" fillId="0" borderId="0" xfId="4" applyNumberFormat="1" applyFont="1"/>
    <xf numFmtId="3" fontId="27" fillId="0" borderId="0" xfId="4" applyNumberFormat="1" applyFont="1" applyAlignment="1">
      <alignment vertical="top"/>
    </xf>
    <xf numFmtId="0" fontId="24" fillId="0" borderId="0" xfId="0" applyFont="1" applyFill="1" applyBorder="1"/>
    <xf numFmtId="0" fontId="27" fillId="0" borderId="0" xfId="0" applyFont="1" applyFill="1" applyBorder="1"/>
    <xf numFmtId="3" fontId="12" fillId="0" borderId="0" xfId="0" applyNumberFormat="1" applyFont="1" applyFill="1" applyBorder="1"/>
    <xf numFmtId="0" fontId="25" fillId="2" borderId="3" xfId="0" applyFont="1" applyFill="1" applyBorder="1" applyAlignment="1">
      <alignment horizontal="left" vertical="center" indent="2"/>
    </xf>
    <xf numFmtId="165" fontId="13" fillId="0" borderId="0" xfId="0" applyNumberFormat="1" applyFont="1" applyFill="1" applyBorder="1"/>
    <xf numFmtId="164" fontId="12" fillId="0" borderId="0" xfId="0" applyNumberFormat="1" applyFont="1" applyFill="1" applyBorder="1"/>
    <xf numFmtId="175" fontId="28" fillId="2" borderId="9" xfId="4" applyNumberFormat="1" applyFont="1" applyFill="1" applyBorder="1" applyAlignment="1">
      <alignment horizontal="right" vertical="center"/>
    </xf>
    <xf numFmtId="169" fontId="17" fillId="2" borderId="0" xfId="2" applyNumberFormat="1" applyFont="1" applyFill="1" applyBorder="1"/>
    <xf numFmtId="168" fontId="17" fillId="2" borderId="0" xfId="2" applyNumberFormat="1" applyFont="1" applyFill="1" applyBorder="1" applyAlignment="1">
      <alignment horizontal="right"/>
    </xf>
    <xf numFmtId="174" fontId="23" fillId="2" borderId="0" xfId="4" applyNumberFormat="1" applyFont="1" applyFill="1" applyBorder="1" applyAlignment="1">
      <alignment horizontal="right" vertical="center"/>
    </xf>
    <xf numFmtId="0" fontId="30" fillId="2" borderId="15" xfId="0" applyFont="1" applyFill="1" applyBorder="1" applyAlignment="1">
      <alignment horizontal="right"/>
    </xf>
    <xf numFmtId="174" fontId="23" fillId="3" borderId="3" xfId="4" applyNumberFormat="1" applyFont="1" applyFill="1" applyBorder="1" applyAlignment="1">
      <alignment horizontal="right" vertical="center"/>
    </xf>
    <xf numFmtId="0" fontId="30" fillId="2" borderId="16" xfId="0" applyFont="1" applyFill="1" applyBorder="1" applyAlignment="1">
      <alignment horizontal="right"/>
    </xf>
    <xf numFmtId="0" fontId="30" fillId="2" borderId="2" xfId="0" applyFont="1" applyFill="1" applyBorder="1" applyAlignment="1">
      <alignment horizontal="right"/>
    </xf>
    <xf numFmtId="167" fontId="23" fillId="3" borderId="9" xfId="11" applyNumberFormat="1" applyFont="1" applyFill="1" applyBorder="1" applyAlignment="1">
      <alignment horizontal="right" vertical="center"/>
    </xf>
    <xf numFmtId="167" fontId="23" fillId="3" borderId="3" xfId="11" applyNumberFormat="1" applyFont="1" applyFill="1" applyBorder="1" applyAlignment="1">
      <alignment horizontal="right" vertical="center"/>
    </xf>
    <xf numFmtId="167" fontId="23" fillId="3" borderId="10" xfId="11" applyNumberFormat="1" applyFont="1" applyFill="1" applyBorder="1" applyAlignment="1">
      <alignment horizontal="right" vertical="center"/>
    </xf>
    <xf numFmtId="43" fontId="23" fillId="3" borderId="9" xfId="4" applyNumberFormat="1" applyFont="1" applyFill="1" applyBorder="1" applyAlignment="1">
      <alignment horizontal="right" vertical="center"/>
    </xf>
    <xf numFmtId="43" fontId="23" fillId="3" borderId="3" xfId="4" applyNumberFormat="1" applyFont="1" applyFill="1" applyBorder="1" applyAlignment="1">
      <alignment horizontal="right" vertical="center"/>
    </xf>
    <xf numFmtId="169" fontId="28" fillId="2" borderId="6" xfId="11" applyNumberFormat="1" applyFont="1" applyFill="1" applyBorder="1" applyAlignment="1">
      <alignment horizontal="right" vertical="center"/>
    </xf>
    <xf numFmtId="169" fontId="30" fillId="2" borderId="5" xfId="0" applyNumberFormat="1" applyFont="1" applyFill="1" applyBorder="1" applyAlignment="1">
      <alignment horizontal="right"/>
    </xf>
    <xf numFmtId="169" fontId="17" fillId="0" borderId="0" xfId="2" applyNumberFormat="1" applyFont="1" applyFill="1" applyBorder="1" applyAlignment="1">
      <alignment horizontal="right"/>
    </xf>
    <xf numFmtId="0" fontId="30" fillId="2" borderId="0" xfId="0" applyFont="1" applyFill="1" applyAlignment="1">
      <alignment horizontal="center"/>
    </xf>
    <xf numFmtId="0" fontId="17" fillId="0" borderId="0" xfId="0" applyFont="1" applyAlignment="1">
      <alignment horizontal="left" wrapText="1"/>
    </xf>
    <xf numFmtId="0" fontId="28" fillId="0" borderId="0" xfId="2" applyFont="1" applyFill="1" applyAlignment="1"/>
    <xf numFmtId="0" fontId="32" fillId="0" borderId="0" xfId="10" applyFont="1" applyFill="1"/>
    <xf numFmtId="0" fontId="28" fillId="0" borderId="0" xfId="2" applyFont="1" applyFill="1"/>
    <xf numFmtId="0" fontId="28" fillId="0" borderId="0" xfId="2" applyFont="1" applyFill="1" applyBorder="1"/>
    <xf numFmtId="0" fontId="29" fillId="0" borderId="0" xfId="2" applyFont="1" applyFill="1"/>
    <xf numFmtId="0" fontId="20" fillId="0" borderId="0" xfId="2" applyFont="1" applyFill="1" applyBorder="1"/>
    <xf numFmtId="0" fontId="20" fillId="0" borderId="0" xfId="2" applyFont="1" applyFill="1"/>
    <xf numFmtId="174" fontId="25" fillId="2" borderId="10" xfId="4" applyNumberFormat="1" applyFont="1" applyFill="1" applyBorder="1" applyAlignment="1">
      <alignment horizontal="right" vertical="center"/>
    </xf>
    <xf numFmtId="174" fontId="25" fillId="2" borderId="3" xfId="4" applyNumberFormat="1" applyFont="1" applyFill="1" applyBorder="1" applyAlignment="1">
      <alignment horizontal="right" vertical="center"/>
    </xf>
    <xf numFmtId="176" fontId="17" fillId="2" borderId="6" xfId="4" applyNumberFormat="1" applyFont="1" applyFill="1" applyBorder="1" applyAlignment="1">
      <alignment horizontal="right" vertical="center"/>
    </xf>
    <xf numFmtId="177" fontId="17" fillId="2" borderId="6" xfId="4" applyNumberFormat="1" applyFont="1" applyFill="1" applyBorder="1" applyAlignment="1">
      <alignment horizontal="right" vertical="center"/>
    </xf>
    <xf numFmtId="175" fontId="17" fillId="2" borderId="6" xfId="4" applyNumberFormat="1" applyFont="1" applyFill="1" applyBorder="1" applyAlignment="1">
      <alignment horizontal="right" vertical="center"/>
    </xf>
    <xf numFmtId="174" fontId="33" fillId="2" borderId="9" xfId="4" applyNumberFormat="1" applyFont="1" applyFill="1" applyBorder="1" applyAlignment="1">
      <alignment horizontal="right" vertical="center"/>
    </xf>
    <xf numFmtId="174" fontId="33" fillId="2" borderId="3" xfId="4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175" fontId="23" fillId="3" borderId="10" xfId="4" applyNumberFormat="1" applyFont="1" applyFill="1" applyBorder="1" applyAlignment="1">
      <alignment horizontal="right" vertical="center"/>
    </xf>
    <xf numFmtId="175" fontId="25" fillId="2" borderId="7" xfId="4" applyNumberFormat="1" applyFont="1" applyFill="1" applyBorder="1" applyAlignment="1">
      <alignment horizontal="right" vertical="center"/>
    </xf>
    <xf numFmtId="175" fontId="23" fillId="3" borderId="13" xfId="4" applyNumberFormat="1" applyFont="1" applyFill="1" applyBorder="1" applyAlignment="1">
      <alignment horizontal="right" vertical="center"/>
    </xf>
    <xf numFmtId="175" fontId="25" fillId="2" borderId="12" xfId="4" applyNumberFormat="1" applyFont="1" applyFill="1" applyBorder="1" applyAlignment="1">
      <alignment horizontal="right" vertical="center"/>
    </xf>
    <xf numFmtId="3" fontId="23" fillId="3" borderId="10" xfId="4" applyNumberFormat="1" applyFont="1" applyFill="1" applyBorder="1" applyAlignment="1">
      <alignment horizontal="right" vertical="center"/>
    </xf>
    <xf numFmtId="3" fontId="25" fillId="2" borderId="7" xfId="4" applyNumberFormat="1" applyFont="1" applyFill="1" applyBorder="1" applyAlignment="1">
      <alignment horizontal="right" vertical="center"/>
    </xf>
    <xf numFmtId="3" fontId="23" fillId="3" borderId="9" xfId="4" applyNumberFormat="1" applyFont="1" applyFill="1" applyBorder="1" applyAlignment="1">
      <alignment horizontal="right" vertical="center"/>
    </xf>
    <xf numFmtId="3" fontId="25" fillId="2" borderId="6" xfId="4" applyNumberFormat="1" applyFont="1" applyFill="1" applyBorder="1" applyAlignment="1">
      <alignment horizontal="right" vertical="center"/>
    </xf>
    <xf numFmtId="3" fontId="23" fillId="3" borderId="13" xfId="4" applyNumberFormat="1" applyFont="1" applyFill="1" applyBorder="1" applyAlignment="1">
      <alignment horizontal="right" vertical="center"/>
    </xf>
    <xf numFmtId="3" fontId="25" fillId="2" borderId="12" xfId="4" applyNumberFormat="1" applyFont="1" applyFill="1" applyBorder="1" applyAlignment="1">
      <alignment horizontal="right" vertical="center"/>
    </xf>
    <xf numFmtId="3" fontId="27" fillId="0" borderId="0" xfId="0" applyNumberFormat="1" applyFont="1"/>
    <xf numFmtId="169" fontId="30" fillId="2" borderId="5" xfId="0" quotePrefix="1" applyNumberFormat="1" applyFont="1" applyFill="1" applyBorder="1" applyAlignment="1">
      <alignment horizontal="right"/>
    </xf>
    <xf numFmtId="175" fontId="23" fillId="3" borderId="4" xfId="4" applyNumberFormat="1" applyFont="1" applyFill="1" applyBorder="1" applyAlignment="1">
      <alignment horizontal="right" vertical="center"/>
    </xf>
    <xf numFmtId="175" fontId="23" fillId="3" borderId="3" xfId="4" applyNumberFormat="1" applyFont="1" applyFill="1" applyBorder="1" applyAlignment="1">
      <alignment horizontal="right" vertical="center"/>
    </xf>
    <xf numFmtId="175" fontId="28" fillId="0" borderId="6" xfId="4" applyNumberFormat="1" applyFont="1" applyFill="1" applyBorder="1" applyAlignment="1">
      <alignment horizontal="right" vertical="center"/>
    </xf>
    <xf numFmtId="0" fontId="30" fillId="2" borderId="8" xfId="0" applyFont="1" applyFill="1" applyBorder="1" applyAlignment="1">
      <alignment horizontal="center"/>
    </xf>
    <xf numFmtId="0" fontId="30" fillId="2" borderId="2" xfId="0" applyFont="1" applyFill="1" applyBorder="1" applyAlignment="1">
      <alignment horizontal="center"/>
    </xf>
    <xf numFmtId="0" fontId="30" fillId="2" borderId="15" xfId="0" applyFont="1" applyFill="1" applyBorder="1" applyAlignment="1">
      <alignment horizontal="center"/>
    </xf>
    <xf numFmtId="3" fontId="25" fillId="0" borderId="11" xfId="0" applyNumberFormat="1" applyFont="1" applyBorder="1" applyAlignment="1">
      <alignment vertical="center" wrapText="1"/>
    </xf>
    <xf numFmtId="3" fontId="31" fillId="0" borderId="11" xfId="0" applyNumberFormat="1" applyFont="1" applyBorder="1" applyAlignment="1">
      <alignment vertical="center" wrapText="1"/>
    </xf>
    <xf numFmtId="0" fontId="22" fillId="2" borderId="2" xfId="0" applyFont="1" applyFill="1" applyBorder="1" applyAlignment="1">
      <alignment horizontal="left" wrapText="1"/>
    </xf>
    <xf numFmtId="0" fontId="17" fillId="0" borderId="0" xfId="0" applyFont="1" applyAlignment="1">
      <alignment wrapText="1"/>
    </xf>
    <xf numFmtId="0" fontId="30" fillId="2" borderId="0" xfId="0" applyFont="1" applyFill="1" applyAlignment="1">
      <alignment horizontal="left" wrapText="1"/>
    </xf>
    <xf numFmtId="0" fontId="30" fillId="2" borderId="2" xfId="0" applyFont="1" applyFill="1" applyBorder="1" applyAlignment="1">
      <alignment horizontal="left" wrapText="1"/>
    </xf>
    <xf numFmtId="0" fontId="28" fillId="0" borderId="4" xfId="0" applyFont="1" applyFill="1" applyBorder="1" applyAlignment="1">
      <alignment horizontal="left" vertical="center" wrapText="1"/>
    </xf>
    <xf numFmtId="0" fontId="28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 vertical="top"/>
    </xf>
    <xf numFmtId="0" fontId="30" fillId="2" borderId="0" xfId="0" quotePrefix="1" applyFont="1" applyFill="1" applyBorder="1" applyAlignment="1">
      <alignment horizontal="center" vertical="center" wrapText="1"/>
    </xf>
  </cellXfs>
  <cellStyles count="12">
    <cellStyle name="Comma" xfId="4" builtinId="3"/>
    <cellStyle name="Comma 2" xfId="6" xr:uid="{00000000-0005-0000-0000-000001000000}"/>
    <cellStyle name="Komma 2" xfId="3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  <cellStyle name="Normal 4" xfId="10" xr:uid="{00000000-0005-0000-0000-000006000000}"/>
    <cellStyle name="Percent" xfId="11" builtinId="5"/>
    <cellStyle name="Percent 2" xfId="7" xr:uid="{00000000-0005-0000-0000-000007000000}"/>
    <cellStyle name="Percent 2 2" xfId="8" xr:uid="{00000000-0005-0000-0000-000008000000}"/>
    <cellStyle name="Percent 2 2 2" xfId="9" xr:uid="{00000000-0005-0000-0000-000009000000}"/>
    <cellStyle name="Standard 2" xfId="1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19191"/>
      <rgbColor rgb="00FF0000"/>
      <rgbColor rgb="00FF9147"/>
      <rgbColor rgb="000000FF"/>
      <rgbColor rgb="00B7DC4E"/>
      <rgbColor rgb="00DAD5D0"/>
      <rgbColor rgb="00E5E2DF"/>
      <rgbColor rgb="00800000"/>
      <rgbColor rgb="00008000"/>
      <rgbColor rgb="00000080"/>
      <rgbColor rgb="00808000"/>
      <rgbColor rgb="00800080"/>
      <rgbColor rgb="00008080"/>
      <rgbColor rgb="00E5E2DF"/>
      <rgbColor rgb="00808080"/>
      <rgbColor rgb="00009EE0"/>
      <rgbColor rgb="00005192"/>
      <rgbColor rgb="00ACD819"/>
      <rgbColor rgb="007A9501"/>
      <rgbColor rgb="00D6D1CC"/>
      <rgbColor rgb="00B4AEAE"/>
      <rgbColor rgb="00E9AD05"/>
      <rgbColor rgb="00CC6C08"/>
      <rgbColor rgb="003E3E3E"/>
      <rgbColor rgb="00FFFFFF"/>
      <rgbColor rgb="00796E6B"/>
      <rgbColor rgb="0000FFFF"/>
      <rgbColor rgb="00800080"/>
      <rgbColor rgb="00800000"/>
      <rgbColor rgb="00008080"/>
      <rgbColor rgb="000000FF"/>
      <rgbColor rgb="00FFFFFF"/>
      <rgbColor rgb="0073CEE8"/>
      <rgbColor rgb="004D74A8"/>
      <rgbColor rgb="00143F82"/>
      <rgbColor rgb="00CCEEF7"/>
      <rgbColor rgb="0000A6D6"/>
      <rgbColor rgb="0099AFCD"/>
      <rgbColor rgb="00B4AEAE"/>
      <rgbColor rgb="003366FF"/>
      <rgbColor rgb="0033CCCC"/>
      <rgbColor rgb="0099CC00"/>
      <rgbColor rgb="00827878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3E3E3E"/>
      <rgbColor rgb="00333399"/>
      <rgbColor rgb="00333333"/>
    </indexedColors>
    <mruColors>
      <color rgb="FFEB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253417</xdr:colOff>
      <xdr:row>57</xdr:row>
      <xdr:rowOff>113600</xdr:rowOff>
    </xdr:from>
    <xdr:to>
      <xdr:col>12</xdr:col>
      <xdr:colOff>323564</xdr:colOff>
      <xdr:row>60</xdr:row>
      <xdr:rowOff>21682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F765D6-CA76-4B18-8AAD-12ACD6C98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5023" y="12609701"/>
          <a:ext cx="1918607" cy="5820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707571</xdr:colOff>
      <xdr:row>45</xdr:row>
      <xdr:rowOff>122465</xdr:rowOff>
    </xdr:from>
    <xdr:to>
      <xdr:col>2</xdr:col>
      <xdr:colOff>1234440</xdr:colOff>
      <xdr:row>49</xdr:row>
      <xdr:rowOff>55200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35698B-50E4-60BD-84F4-524F4C1E0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1464" y="13253358"/>
          <a:ext cx="1918607" cy="5820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974912</xdr:colOff>
      <xdr:row>44</xdr:row>
      <xdr:rowOff>67235</xdr:rowOff>
    </xdr:from>
    <xdr:to>
      <xdr:col>3</xdr:col>
      <xdr:colOff>133062</xdr:colOff>
      <xdr:row>48</xdr:row>
      <xdr:rowOff>17964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6102E5-AAD0-45DE-9A31-4BA41381A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736" y="12113559"/>
          <a:ext cx="1918607" cy="5820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986117</xdr:colOff>
      <xdr:row>44</xdr:row>
      <xdr:rowOff>33618</xdr:rowOff>
    </xdr:from>
    <xdr:to>
      <xdr:col>3</xdr:col>
      <xdr:colOff>148077</xdr:colOff>
      <xdr:row>47</xdr:row>
      <xdr:rowOff>145039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7B986F-5781-472A-ADD8-43F20F190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941" y="12079942"/>
          <a:ext cx="1918607" cy="5820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574675</xdr:colOff>
      <xdr:row>33</xdr:row>
      <xdr:rowOff>212725</xdr:rowOff>
    </xdr:from>
    <xdr:to>
      <xdr:col>9</xdr:col>
      <xdr:colOff>15512</xdr:colOff>
      <xdr:row>37</xdr:row>
      <xdr:rowOff>98198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720F05-3723-47B8-969F-C09105D4D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80925" y="8785225"/>
          <a:ext cx="1931307" cy="5725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865909</xdr:colOff>
      <xdr:row>27</xdr:row>
      <xdr:rowOff>196273</xdr:rowOff>
    </xdr:from>
    <xdr:to>
      <xdr:col>9</xdr:col>
      <xdr:colOff>21227</xdr:colOff>
      <xdr:row>31</xdr:row>
      <xdr:rowOff>79841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51920E-E800-4B56-A9E3-7231C60C0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4159" y="6597073"/>
          <a:ext cx="1909948" cy="5979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28</xdr:row>
      <xdr:rowOff>85725</xdr:rowOff>
    </xdr:from>
    <xdr:to>
      <xdr:col>8</xdr:col>
      <xdr:colOff>1349878</xdr:colOff>
      <xdr:row>32</xdr:row>
      <xdr:rowOff>35968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EF610B-BEF6-4661-8A02-8FDC2C3DA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6925" y="6715125"/>
          <a:ext cx="1909948" cy="5979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Neues Corp. Design Theme Office">
  <a:themeElements>
    <a:clrScheme name="HannoverRe_Blue">
      <a:dk1>
        <a:sysClr val="windowText" lastClr="000000"/>
      </a:dk1>
      <a:lt1>
        <a:sysClr val="window" lastClr="FFFFFF"/>
      </a:lt1>
      <a:dk2>
        <a:srgbClr val="003C70"/>
      </a:dk2>
      <a:lt2>
        <a:srgbClr val="C1D5FF"/>
      </a:lt2>
      <a:accent1>
        <a:srgbClr val="0077D4"/>
      </a:accent1>
      <a:accent2>
        <a:srgbClr val="846CFF"/>
      </a:accent2>
      <a:accent3>
        <a:srgbClr val="CE4169"/>
      </a:accent3>
      <a:accent4>
        <a:srgbClr val="858900"/>
      </a:accent4>
      <a:accent5>
        <a:srgbClr val="5FA04D"/>
      </a:accent5>
      <a:accent6>
        <a:srgbClr val="919191"/>
      </a:accent6>
      <a:hlink>
        <a:srgbClr val="003C70"/>
      </a:hlink>
      <a:folHlink>
        <a:srgbClr val="003C70"/>
      </a:folHlink>
    </a:clrScheme>
    <a:fontScheme name="Archivo">
      <a:majorFont>
        <a:latin typeface="Archivo"/>
        <a:ea typeface=""/>
        <a:cs typeface=""/>
      </a:majorFont>
      <a:minorFont>
        <a:latin typeface="Archiv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CE4169"/>
        </a:solidFill>
        <a:ln w="12700" cap="flat">
          <a:noFill/>
          <a:prstDash val="solid"/>
          <a:miter/>
        </a:ln>
      </a:spPr>
      <a:bodyPr tIns="90000" bIns="90000" rtlCol="0" anchor="ctr"/>
      <a:lstStyle>
        <a:defPPr algn="ctr">
          <a:defRPr sz="2000" dirty="0">
            <a:solidFill>
              <a:schemeClr val="bg1"/>
            </a:solidFill>
          </a:defRPr>
        </a:defPPr>
      </a:lstStyle>
    </a:spDef>
    <a:txDef>
      <a:spPr>
        <a:noFill/>
      </a:spPr>
      <a:bodyPr wrap="square" lIns="0" tIns="0" rIns="0" bIns="0" rtlCol="0">
        <a:noAutofit/>
      </a:bodyPr>
      <a:lstStyle>
        <a:defPPr algn="l">
          <a:defRPr dirty="0"/>
        </a:defPPr>
      </a:lstStyle>
    </a:txDef>
  </a:objectDefaults>
  <a:extraClrSchemeLst/>
  <a:custClrLst>
    <a:custClr name="Blue 85">
      <a:srgbClr val="C1D5FF"/>
    </a:custClr>
    <a:custClr name="Purple 85">
      <a:srgbClr val="D4CFFF"/>
    </a:custClr>
    <a:custClr name="Red 85">
      <a:srgbClr val="FFC6D0"/>
    </a:custClr>
    <a:custClr name="Lime 85">
      <a:srgbClr val="D6DD00"/>
    </a:custClr>
    <a:custClr name="Green 85">
      <a:srgbClr val="8EEA74"/>
    </a:custClr>
    <a:custClr name="Gray 85">
      <a:srgbClr val="D4D4D4"/>
    </a:custClr>
    <a:custClr name="Gray 95">
      <a:srgbClr val="F1F1F1"/>
    </a:custClr>
    <a:custClr>
      <a:srgbClr val="FFFFFF"/>
    </a:custClr>
    <a:custClr>
      <a:srgbClr val="FFFFFF"/>
    </a:custClr>
    <a:custClr>
      <a:srgbClr val="FFFFFF"/>
    </a:custClr>
    <a:custClr name="Blue 50">
      <a:srgbClr val="0077D4"/>
    </a:custClr>
    <a:custClr name="Purple 50">
      <a:srgbClr val="7658FF"/>
    </a:custClr>
    <a:custClr name="Red 50">
      <a:srgbClr val="CE4169"/>
    </a:custClr>
    <a:custClr name="Lime 50">
      <a:srgbClr val="777B00"/>
    </a:custClr>
    <a:custClr name="Green 50">
      <a:srgbClr val="4D823E"/>
    </a:custClr>
    <a:custClr name="Gray 50">
      <a:srgbClr val="777777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  <a:custClr name="Blue 25">
      <a:srgbClr val="003C70"/>
    </a:custClr>
    <a:custClr name="Purple 25">
      <a:srgbClr val="3B2398"/>
    </a:custClr>
    <a:custClr name="Red 25">
      <a:srgbClr val="721833"/>
    </a:custClr>
    <a:custClr name="Lime 25">
      <a:srgbClr val="3C3E00"/>
    </a:custClr>
    <a:custClr name="Green 25">
      <a:srgbClr val="25421C"/>
    </a:custClr>
    <a:custClr name="Gray 25">
      <a:srgbClr val="3B3B3B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Neues Corp. Design Theme Office" id="{0D3101A6-1CAE-4F04-9DB8-3776158EA56A}" vid="{8C5F6C0C-8BF8-404E-B8EE-4969684E6955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2"/>
  <sheetViews>
    <sheetView showGridLines="0" tabSelected="1" zoomScaleNormal="100" workbookViewId="0"/>
  </sheetViews>
  <sheetFormatPr defaultColWidth="8.77734375" defaultRowHeight="18" customHeight="1"/>
  <cols>
    <col min="1" max="1" width="37.44140625" style="141" customWidth="1"/>
    <col min="2" max="2" width="11.21875" style="16" bestFit="1" customWidth="1"/>
    <col min="3" max="6" width="10.77734375" style="23" customWidth="1"/>
    <col min="7" max="7" width="12.77734375" style="23" bestFit="1" customWidth="1"/>
    <col min="8" max="9" width="10.77734375" style="23" customWidth="1"/>
    <col min="10" max="10" width="10.77734375" style="23" hidden="1" customWidth="1"/>
    <col min="11" max="11" width="10.77734375" style="23" customWidth="1"/>
    <col min="12" max="12" width="13.21875" style="16" customWidth="1"/>
    <col min="13" max="13" width="8.77734375" style="16"/>
    <col min="14" max="14" width="10.21875" style="16" bestFit="1" customWidth="1"/>
    <col min="15" max="15" width="8.77734375" style="16"/>
    <col min="16" max="19" width="8.77734375" style="105"/>
    <col min="20" max="16384" width="8.77734375" style="16"/>
  </cols>
  <sheetData>
    <row r="1" spans="1:19" s="43" customFormat="1" ht="25.2" customHeight="1" thickBot="1">
      <c r="A1" s="136"/>
      <c r="B1" s="130">
        <v>2024</v>
      </c>
      <c r="C1" s="131"/>
      <c r="D1" s="131"/>
      <c r="E1" s="131"/>
      <c r="F1" s="132"/>
      <c r="G1" s="130">
        <v>2025</v>
      </c>
      <c r="H1" s="131"/>
      <c r="I1" s="131"/>
      <c r="J1" s="131"/>
      <c r="K1" s="132"/>
      <c r="L1" s="56"/>
      <c r="P1" s="99"/>
      <c r="Q1" s="99"/>
      <c r="R1" s="99"/>
      <c r="S1" s="99"/>
    </row>
    <row r="2" spans="1:19" s="43" customFormat="1" ht="33" thickTop="1">
      <c r="A2" s="137" t="s">
        <v>18</v>
      </c>
      <c r="B2" s="57" t="s">
        <v>4</v>
      </c>
      <c r="C2" s="97" t="s">
        <v>15</v>
      </c>
      <c r="D2" s="57" t="s">
        <v>1</v>
      </c>
      <c r="E2" s="57" t="s">
        <v>2</v>
      </c>
      <c r="F2" s="57" t="s">
        <v>3</v>
      </c>
      <c r="G2" s="57" t="s">
        <v>4</v>
      </c>
      <c r="H2" s="57" t="s">
        <v>15</v>
      </c>
      <c r="I2" s="57" t="s">
        <v>1</v>
      </c>
      <c r="J2" s="57" t="s">
        <v>2</v>
      </c>
      <c r="K2" s="57" t="s">
        <v>3</v>
      </c>
      <c r="L2" s="143" t="s">
        <v>144</v>
      </c>
      <c r="N2" s="45"/>
      <c r="P2" s="100"/>
      <c r="Q2" s="100"/>
      <c r="R2" s="100"/>
      <c r="S2" s="100"/>
    </row>
    <row r="3" spans="1:19" s="46" customFormat="1" ht="30" customHeight="1" thickBot="1">
      <c r="A3" s="138" t="s">
        <v>115</v>
      </c>
      <c r="B3" s="59"/>
      <c r="C3" s="60"/>
      <c r="D3" s="58"/>
      <c r="E3" s="59"/>
      <c r="F3" s="60"/>
      <c r="G3" s="58"/>
      <c r="H3" s="59"/>
      <c r="I3" s="88"/>
      <c r="J3" s="58"/>
      <c r="K3" s="88"/>
      <c r="L3" s="60"/>
      <c r="P3" s="101"/>
      <c r="Q3" s="101"/>
      <c r="R3" s="101"/>
      <c r="S3" s="101"/>
    </row>
    <row r="4" spans="1:19" s="46" customFormat="1" ht="19.2" thickTop="1" thickBot="1">
      <c r="A4" s="138" t="s">
        <v>90</v>
      </c>
      <c r="B4" s="59"/>
      <c r="C4" s="60"/>
      <c r="D4" s="58"/>
      <c r="E4" s="59"/>
      <c r="F4" s="60"/>
      <c r="G4" s="87"/>
      <c r="H4" s="88"/>
      <c r="I4" s="88"/>
      <c r="J4" s="88"/>
      <c r="K4" s="85"/>
      <c r="L4" s="60"/>
      <c r="P4" s="101"/>
      <c r="Q4" s="101"/>
      <c r="R4" s="101"/>
      <c r="S4" s="101"/>
    </row>
    <row r="5" spans="1:19" s="46" customFormat="1" ht="18.600000000000001" thickTop="1">
      <c r="A5" s="62" t="s">
        <v>19</v>
      </c>
      <c r="B5" s="61">
        <v>6672.5775696548408</v>
      </c>
      <c r="C5" s="61">
        <v>6243.8252329214647</v>
      </c>
      <c r="D5" s="61">
        <v>6784.7410253010557</v>
      </c>
      <c r="E5" s="129">
        <v>6678.1352702690356</v>
      </c>
      <c r="F5" s="81">
        <v>19701.14382787736</v>
      </c>
      <c r="G5" s="115">
        <v>6969.7488519319904</v>
      </c>
      <c r="H5" s="127">
        <v>6368.7084952022942</v>
      </c>
      <c r="I5" s="127">
        <v>6372.1870994121973</v>
      </c>
      <c r="J5" s="127"/>
      <c r="K5" s="127">
        <v>19710.644446546481</v>
      </c>
      <c r="L5" s="94">
        <f>K5/F5-1</f>
        <v>4.8223690726412194E-4</v>
      </c>
      <c r="N5" s="48"/>
      <c r="P5" s="101"/>
      <c r="Q5" s="101"/>
      <c r="R5" s="101"/>
      <c r="S5" s="101"/>
    </row>
    <row r="6" spans="1:19" s="46" customFormat="1" ht="36">
      <c r="A6" s="62" t="s">
        <v>25</v>
      </c>
      <c r="B6" s="61">
        <v>719.90846121815218</v>
      </c>
      <c r="C6" s="61">
        <v>691.45002680222547</v>
      </c>
      <c r="D6" s="61">
        <v>718.39561726963257</v>
      </c>
      <c r="E6" s="129">
        <v>888.78270210376525</v>
      </c>
      <c r="F6" s="81">
        <v>2129.7541052900101</v>
      </c>
      <c r="G6" s="67">
        <v>514.84001014875537</v>
      </c>
      <c r="H6" s="128">
        <v>904.72312656439635</v>
      </c>
      <c r="I6" s="128">
        <v>968.6225455986588</v>
      </c>
      <c r="J6" s="128"/>
      <c r="K6" s="128">
        <v>2388.1856823118105</v>
      </c>
      <c r="L6" s="94">
        <f t="shared" ref="L6:L10" si="0">K6/F6-1</f>
        <v>0.12134338719192628</v>
      </c>
      <c r="N6" s="48"/>
      <c r="P6" s="101"/>
      <c r="Q6" s="101"/>
      <c r="R6" s="101"/>
      <c r="S6" s="101"/>
    </row>
    <row r="7" spans="1:19" s="46" customFormat="1" ht="36">
      <c r="A7" s="62" t="s">
        <v>116</v>
      </c>
      <c r="B7" s="61">
        <v>-261.28381314366635</v>
      </c>
      <c r="C7" s="61">
        <v>-238.46246430286936</v>
      </c>
      <c r="D7" s="61">
        <v>-283.84024132621107</v>
      </c>
      <c r="E7" s="129">
        <v>-331.45437603130267</v>
      </c>
      <c r="F7" s="81">
        <v>-783.58651877274679</v>
      </c>
      <c r="G7" s="67">
        <v>-333.31130780407614</v>
      </c>
      <c r="H7" s="128">
        <v>-334.27009399756116</v>
      </c>
      <c r="I7" s="128">
        <v>-340.22619559409378</v>
      </c>
      <c r="J7" s="128"/>
      <c r="K7" s="128">
        <v>-1007.8075973957314</v>
      </c>
      <c r="L7" s="94">
        <f t="shared" si="0"/>
        <v>0.28614718764452407</v>
      </c>
      <c r="N7" s="49"/>
      <c r="P7" s="101"/>
      <c r="Q7" s="101"/>
      <c r="R7" s="101"/>
      <c r="S7" s="101"/>
    </row>
    <row r="8" spans="1:19" s="46" customFormat="1">
      <c r="A8" s="62" t="s">
        <v>27</v>
      </c>
      <c r="B8" s="61">
        <v>498.30081655985185</v>
      </c>
      <c r="C8" s="61">
        <v>511.14381463850754</v>
      </c>
      <c r="D8" s="61">
        <v>435.99163743660273</v>
      </c>
      <c r="E8" s="129">
        <v>559.64089342033867</v>
      </c>
      <c r="F8" s="81">
        <v>1445.4362686349621</v>
      </c>
      <c r="G8" s="67">
        <v>576.86647998714614</v>
      </c>
      <c r="H8" s="128">
        <v>469.04146461632155</v>
      </c>
      <c r="I8" s="128">
        <v>299.58605606445883</v>
      </c>
      <c r="J8" s="128"/>
      <c r="K8" s="128">
        <v>1345.4940006679265</v>
      </c>
      <c r="L8" s="94">
        <f t="shared" si="0"/>
        <v>-6.9143323808678825E-2</v>
      </c>
      <c r="N8" s="48"/>
      <c r="P8" s="101"/>
      <c r="Q8" s="101"/>
      <c r="R8" s="101"/>
      <c r="S8" s="101"/>
    </row>
    <row r="9" spans="1:19" s="46" customFormat="1">
      <c r="A9" s="62" t="s">
        <v>34</v>
      </c>
      <c r="B9" s="61">
        <v>810.51556335746545</v>
      </c>
      <c r="C9" s="61">
        <v>846.65943477382541</v>
      </c>
      <c r="D9" s="61">
        <v>791.04170820852949</v>
      </c>
      <c r="E9" s="129">
        <v>869.38956246039822</v>
      </c>
      <c r="F9" s="81">
        <v>2448.2167063398206</v>
      </c>
      <c r="G9" s="115">
        <v>696.48903971413063</v>
      </c>
      <c r="H9" s="128">
        <v>1065.3901599908493</v>
      </c>
      <c r="I9" s="128">
        <v>738.3072513620009</v>
      </c>
      <c r="J9" s="128"/>
      <c r="K9" s="128">
        <v>2500.1864510669807</v>
      </c>
      <c r="L9" s="94">
        <f t="shared" si="0"/>
        <v>2.122759173752109E-2</v>
      </c>
      <c r="N9" s="48"/>
      <c r="P9" s="101"/>
      <c r="Q9" s="101"/>
      <c r="R9" s="101"/>
      <c r="S9" s="101"/>
    </row>
    <row r="10" spans="1:19" s="46" customFormat="1">
      <c r="A10" s="62" t="s">
        <v>40</v>
      </c>
      <c r="B10" s="61">
        <v>558.10473132485674</v>
      </c>
      <c r="C10" s="61">
        <v>603.03896147899627</v>
      </c>
      <c r="D10" s="61">
        <v>663.26067666672657</v>
      </c>
      <c r="E10" s="129">
        <v>504.28488655055378</v>
      </c>
      <c r="F10" s="81">
        <v>1824.4043694705797</v>
      </c>
      <c r="G10" s="67">
        <v>480.47314086318465</v>
      </c>
      <c r="H10" s="128">
        <v>833.46056603625038</v>
      </c>
      <c r="I10" s="128">
        <v>650.8402419562965</v>
      </c>
      <c r="J10" s="128"/>
      <c r="K10" s="128">
        <v>1964.7739488557315</v>
      </c>
      <c r="L10" s="94">
        <f t="shared" si="0"/>
        <v>7.6939949133034258E-2</v>
      </c>
      <c r="N10" s="48"/>
      <c r="P10" s="101"/>
      <c r="Q10" s="101"/>
      <c r="R10" s="101"/>
      <c r="S10" s="101"/>
    </row>
    <row r="11" spans="1:19" s="50" customFormat="1">
      <c r="A11" s="98"/>
      <c r="B11" s="17"/>
      <c r="C11" s="17"/>
      <c r="D11" s="17"/>
      <c r="E11" s="17"/>
      <c r="F11" s="83"/>
      <c r="G11" s="84"/>
      <c r="H11" s="84"/>
      <c r="I11" s="84"/>
      <c r="J11" s="84"/>
      <c r="K11" s="84"/>
      <c r="L11" s="82"/>
      <c r="P11" s="102"/>
      <c r="Q11" s="102"/>
      <c r="R11" s="102"/>
      <c r="S11" s="102"/>
    </row>
    <row r="12" spans="1:19" s="46" customFormat="1" ht="18.600000000000001" thickBot="1">
      <c r="A12" s="138" t="s">
        <v>117</v>
      </c>
      <c r="B12" s="59"/>
      <c r="C12" s="60"/>
      <c r="D12" s="58"/>
      <c r="E12" s="59"/>
      <c r="F12" s="60"/>
      <c r="G12" s="58"/>
      <c r="H12" s="59"/>
      <c r="I12" s="60"/>
      <c r="J12" s="58"/>
      <c r="K12" s="59"/>
      <c r="L12" s="126" t="s">
        <v>145</v>
      </c>
      <c r="P12" s="101"/>
      <c r="Q12" s="101"/>
      <c r="R12" s="101"/>
      <c r="S12" s="101"/>
    </row>
    <row r="13" spans="1:19" s="46" customFormat="1" ht="18.600000000000001" thickTop="1">
      <c r="A13" s="62" t="s">
        <v>118</v>
      </c>
      <c r="B13" s="61">
        <v>14941.267128456675</v>
      </c>
      <c r="C13" s="61">
        <v>14731.595632359291</v>
      </c>
      <c r="D13" s="61">
        <v>15248.711231888359</v>
      </c>
      <c r="E13" s="61">
        <v>15921.333744000001</v>
      </c>
      <c r="F13" s="61">
        <v>15248.711231888359</v>
      </c>
      <c r="G13" s="29">
        <v>16184.822219</v>
      </c>
      <c r="H13" s="86">
        <v>14688.668095579476</v>
      </c>
      <c r="I13" s="86">
        <f>15633769183.7033/(10^6)</f>
        <v>15633.7691837033</v>
      </c>
      <c r="J13" s="86"/>
      <c r="K13" s="86"/>
      <c r="L13" s="94">
        <f>I13/E13-1</f>
        <v>-1.8061587359480602E-2</v>
      </c>
      <c r="P13" s="101"/>
      <c r="Q13" s="101"/>
      <c r="R13" s="101"/>
      <c r="S13" s="101"/>
    </row>
    <row r="14" spans="1:19" s="46" customFormat="1" ht="36">
      <c r="A14" s="62" t="s">
        <v>111</v>
      </c>
      <c r="B14" s="106">
        <v>10850.336085897599</v>
      </c>
      <c r="C14" s="107">
        <v>10666.303760527</v>
      </c>
      <c r="D14" s="107">
        <v>11141.5386041318</v>
      </c>
      <c r="E14" s="107">
        <v>11794.495768000001</v>
      </c>
      <c r="F14" s="107">
        <v>11141.5386041318</v>
      </c>
      <c r="G14" s="86">
        <v>12082.130136</v>
      </c>
      <c r="H14" s="86">
        <v>11095.223736802602</v>
      </c>
      <c r="I14" s="86">
        <f>12000236068.6482/(10^6)</f>
        <v>12000.236068648199</v>
      </c>
      <c r="J14" s="86"/>
      <c r="K14" s="86"/>
      <c r="L14" s="94">
        <f t="shared" ref="L14:L20" si="1">I14/E14-1</f>
        <v>1.744375551911248E-2</v>
      </c>
      <c r="P14" s="101"/>
      <c r="Q14" s="101"/>
      <c r="R14" s="101"/>
      <c r="S14" s="101"/>
    </row>
    <row r="15" spans="1:19" s="46" customFormat="1" ht="36">
      <c r="A15" s="62" t="s">
        <v>112</v>
      </c>
      <c r="B15" s="106">
        <v>860.26554962907596</v>
      </c>
      <c r="C15" s="107">
        <v>833.61668019229194</v>
      </c>
      <c r="D15" s="107">
        <v>874.68646711655799</v>
      </c>
      <c r="E15" s="107">
        <v>893.78230900000005</v>
      </c>
      <c r="F15" s="107">
        <v>874.68646711655799</v>
      </c>
      <c r="G15" s="86">
        <v>868.83369300000004</v>
      </c>
      <c r="H15" s="86">
        <v>858.560099266875</v>
      </c>
      <c r="I15" s="86">
        <f>897932475.075105/(10^6)</f>
        <v>897.932475075105</v>
      </c>
      <c r="J15" s="86"/>
      <c r="K15" s="86"/>
      <c r="L15" s="94">
        <f t="shared" si="1"/>
        <v>4.6433746039886703E-3</v>
      </c>
      <c r="P15" s="101"/>
      <c r="Q15" s="101"/>
      <c r="R15" s="101"/>
      <c r="S15" s="101"/>
    </row>
    <row r="16" spans="1:19" s="46" customFormat="1">
      <c r="A16" s="62" t="s">
        <v>119</v>
      </c>
      <c r="B16" s="106">
        <v>3230.6654929299998</v>
      </c>
      <c r="C16" s="107">
        <v>3231.6751916399999</v>
      </c>
      <c r="D16" s="107">
        <v>3232.48616064</v>
      </c>
      <c r="E16" s="107">
        <v>3233.0556670000001</v>
      </c>
      <c r="F16" s="107">
        <v>3232.48616064</v>
      </c>
      <c r="G16" s="86">
        <v>3233.8583899999999</v>
      </c>
      <c r="H16" s="86">
        <v>2734.8842595100004</v>
      </c>
      <c r="I16" s="86">
        <f>2735600639.98/(10^6)</f>
        <v>2735.6006399799999</v>
      </c>
      <c r="J16" s="86"/>
      <c r="K16" s="86"/>
      <c r="L16" s="94">
        <f t="shared" si="1"/>
        <v>-0.15386528357601592</v>
      </c>
      <c r="P16" s="101"/>
      <c r="Q16" s="101"/>
      <c r="R16" s="101"/>
      <c r="S16" s="101"/>
    </row>
    <row r="17" spans="1:19" s="46" customFormat="1">
      <c r="A17" s="62" t="s">
        <v>120</v>
      </c>
      <c r="B17" s="106">
        <v>8868.2487105863893</v>
      </c>
      <c r="C17" s="107">
        <v>9273.8640777608798</v>
      </c>
      <c r="D17" s="107">
        <v>8404.7852313801395</v>
      </c>
      <c r="E17" s="107">
        <v>8162.428328</v>
      </c>
      <c r="F17" s="107">
        <v>8404.7852313801395</v>
      </c>
      <c r="G17" s="86">
        <v>8848.9180340000003</v>
      </c>
      <c r="H17" s="86">
        <v>8472.6744666548002</v>
      </c>
      <c r="I17" s="86">
        <f>8334645085.12277/(10^6)</f>
        <v>8334.645085122771</v>
      </c>
      <c r="J17" s="86"/>
      <c r="K17" s="86"/>
      <c r="L17" s="94">
        <f t="shared" si="1"/>
        <v>2.109871599509261E-2</v>
      </c>
      <c r="P17" s="101"/>
      <c r="Q17" s="101"/>
      <c r="R17" s="101"/>
      <c r="S17" s="101"/>
    </row>
    <row r="18" spans="1:19" s="46" customFormat="1" ht="36">
      <c r="A18" s="62" t="s">
        <v>121</v>
      </c>
      <c r="B18" s="106">
        <v>3912.1143389714798</v>
      </c>
      <c r="C18" s="107">
        <v>3968.30590240632</v>
      </c>
      <c r="D18" s="107">
        <v>4020.73182058781</v>
      </c>
      <c r="E18" s="107">
        <v>4004.0719319999998</v>
      </c>
      <c r="F18" s="107">
        <v>4020.73182058781</v>
      </c>
      <c r="G18" s="86">
        <v>4135.1361859999997</v>
      </c>
      <c r="H18" s="86">
        <v>3635.6391552054602</v>
      </c>
      <c r="I18" s="86">
        <f>3691873798.51029/(10^6)</f>
        <v>3691.8737985102903</v>
      </c>
      <c r="J18" s="86"/>
      <c r="K18" s="86"/>
      <c r="L18" s="94">
        <f t="shared" si="1"/>
        <v>-7.7970161073946831E-2</v>
      </c>
      <c r="P18" s="101"/>
      <c r="Q18" s="101"/>
      <c r="R18" s="101"/>
      <c r="S18" s="101"/>
    </row>
    <row r="19" spans="1:19" s="46" customFormat="1">
      <c r="A19" s="62" t="s">
        <v>48</v>
      </c>
      <c r="B19" s="106">
        <v>61383.562709289799</v>
      </c>
      <c r="C19" s="107">
        <v>61976.4767072506</v>
      </c>
      <c r="D19" s="107">
        <v>62950.0665316179</v>
      </c>
      <c r="E19" s="107">
        <v>65888.193545999995</v>
      </c>
      <c r="F19" s="107">
        <v>62950.0665316179</v>
      </c>
      <c r="G19" s="86">
        <v>65575.936371999996</v>
      </c>
      <c r="H19" s="86">
        <v>62627.258305608098</v>
      </c>
      <c r="I19" s="86">
        <f>64574757047.0905/(10^6)</f>
        <v>64574.757047090498</v>
      </c>
      <c r="J19" s="86"/>
      <c r="K19" s="86"/>
      <c r="L19" s="94">
        <f t="shared" si="1"/>
        <v>-1.9934322497284995E-2</v>
      </c>
      <c r="P19" s="101"/>
      <c r="Q19" s="101"/>
      <c r="R19" s="101"/>
      <c r="S19" s="101"/>
    </row>
    <row r="20" spans="1:19" s="46" customFormat="1">
      <c r="A20" s="62" t="s">
        <v>136</v>
      </c>
      <c r="B20" s="106">
        <v>68098.542581011105</v>
      </c>
      <c r="C20" s="107">
        <v>67502.5</v>
      </c>
      <c r="D20" s="107">
        <v>69584.881748619198</v>
      </c>
      <c r="E20" s="107">
        <v>72127.289642000003</v>
      </c>
      <c r="F20" s="107">
        <v>69584.881748619198</v>
      </c>
      <c r="G20" s="86">
        <v>72573.220247999998</v>
      </c>
      <c r="H20" s="86">
        <v>69357.5871687951</v>
      </c>
      <c r="I20" s="86">
        <f>70345862077.3501/(10^6)</f>
        <v>70345.862077350102</v>
      </c>
      <c r="J20" s="86"/>
      <c r="K20" s="86"/>
      <c r="L20" s="94">
        <f t="shared" si="1"/>
        <v>-2.4698384945447405E-2</v>
      </c>
      <c r="P20" s="101"/>
      <c r="Q20" s="101"/>
      <c r="R20" s="101"/>
      <c r="S20" s="101"/>
    </row>
    <row r="21" spans="1:19" s="46" customFormat="1">
      <c r="A21" s="98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96"/>
      <c r="P21" s="101"/>
      <c r="Q21" s="101"/>
      <c r="R21" s="101"/>
      <c r="S21" s="101"/>
    </row>
    <row r="22" spans="1:19" s="46" customFormat="1" ht="18.600000000000001" thickBot="1">
      <c r="A22" s="138" t="s">
        <v>122</v>
      </c>
      <c r="B22" s="59"/>
      <c r="C22" s="60"/>
      <c r="D22" s="58"/>
      <c r="E22" s="59"/>
      <c r="F22" s="60"/>
      <c r="G22" s="58"/>
      <c r="H22" s="59"/>
      <c r="I22" s="60"/>
      <c r="J22" s="58"/>
      <c r="K22" s="59"/>
      <c r="L22" s="95"/>
      <c r="P22" s="101"/>
      <c r="Q22" s="101"/>
      <c r="R22" s="101"/>
      <c r="S22" s="101"/>
    </row>
    <row r="23" spans="1:19" s="46" customFormat="1" ht="36.6" thickTop="1">
      <c r="A23" s="62" t="s">
        <v>137</v>
      </c>
      <c r="B23" s="63">
        <v>0.87995693833901512</v>
      </c>
      <c r="C23" s="63">
        <v>0.87569911088777719</v>
      </c>
      <c r="D23" s="63">
        <v>0.87984867459374505</v>
      </c>
      <c r="E23" s="63">
        <v>0.82468606904080333</v>
      </c>
      <c r="F23" s="63">
        <v>0.87862713231738065</v>
      </c>
      <c r="G23" s="89">
        <v>0.93934991389817279</v>
      </c>
      <c r="H23" s="90">
        <v>0.82073757231744626</v>
      </c>
      <c r="I23" s="90">
        <v>0.80824245483709656</v>
      </c>
      <c r="J23" s="90"/>
      <c r="K23" s="90">
        <v>0.86008650760462624</v>
      </c>
      <c r="L23" s="94"/>
      <c r="N23" s="51"/>
      <c r="P23" s="101"/>
      <c r="Q23" s="101"/>
      <c r="R23" s="101"/>
      <c r="S23" s="101"/>
    </row>
    <row r="24" spans="1:19" s="46" customFormat="1">
      <c r="A24" s="62" t="s">
        <v>139</v>
      </c>
      <c r="B24" s="63">
        <v>0.13505185755107255</v>
      </c>
      <c r="C24" s="63">
        <v>0.16106876868875089</v>
      </c>
      <c r="D24" s="63">
        <v>0.13480775882777246</v>
      </c>
      <c r="E24" s="63">
        <v>0.14711548631032217</v>
      </c>
      <c r="F24" s="63">
        <v>0.14295365571327742</v>
      </c>
      <c r="G24" s="89">
        <v>0.11200713423821441</v>
      </c>
      <c r="H24" s="90">
        <v>0.18944075850031591</v>
      </c>
      <c r="I24" s="90">
        <v>0.13174179535942815</v>
      </c>
      <c r="J24" s="90"/>
      <c r="K24" s="90">
        <v>0.14330734173629167</v>
      </c>
      <c r="L24" s="94"/>
      <c r="N24" s="51"/>
      <c r="P24" s="101"/>
      <c r="Q24" s="101"/>
      <c r="R24" s="101"/>
      <c r="S24" s="101"/>
    </row>
    <row r="25" spans="1:19" s="46" customFormat="1">
      <c r="A25" s="62" t="s">
        <v>123</v>
      </c>
      <c r="B25" s="63">
        <v>3.280656049517245E-2</v>
      </c>
      <c r="C25" s="63">
        <v>3.3148096713073658E-2</v>
      </c>
      <c r="D25" s="63">
        <v>2.7919872022902633E-2</v>
      </c>
      <c r="E25" s="63">
        <v>3.4749981447081059E-2</v>
      </c>
      <c r="F25" s="63">
        <v>3.1317261408138397E-2</v>
      </c>
      <c r="G25" s="89">
        <v>3.5104114276632702E-2</v>
      </c>
      <c r="H25" s="90">
        <v>2.9268628807401154E-2</v>
      </c>
      <c r="I25" s="90">
        <v>1.8841591792946578E-2</v>
      </c>
      <c r="J25" s="90"/>
      <c r="K25" s="90">
        <v>2.7501938178439923E-2</v>
      </c>
      <c r="L25" s="94"/>
      <c r="N25" s="51"/>
      <c r="P25" s="101"/>
      <c r="Q25" s="101"/>
      <c r="R25" s="101"/>
      <c r="S25" s="101"/>
    </row>
    <row r="26" spans="1:19" s="46" customFormat="1">
      <c r="A26" s="62" t="s">
        <v>124</v>
      </c>
      <c r="B26" s="63">
        <v>0.21284274327856867</v>
      </c>
      <c r="C26" s="63">
        <v>0.22421306143829017</v>
      </c>
      <c r="D26" s="63">
        <v>0.2433108844336061</v>
      </c>
      <c r="E26" s="63">
        <v>0.17589261626168709</v>
      </c>
      <c r="F26" s="63">
        <v>0.22874711803014192</v>
      </c>
      <c r="G26" s="91">
        <v>0.16098527247087682</v>
      </c>
      <c r="H26" s="90">
        <v>0.28768100814280562</v>
      </c>
      <c r="I26" s="90">
        <v>0.22544352784098001</v>
      </c>
      <c r="J26" s="90"/>
      <c r="K26" s="90">
        <v>0.22019147905887454</v>
      </c>
      <c r="L26" s="94"/>
      <c r="N26" s="51"/>
      <c r="P26" s="101"/>
      <c r="Q26" s="101"/>
      <c r="R26" s="101"/>
      <c r="S26" s="101"/>
    </row>
    <row r="27" spans="1:19" s="46" customFormat="1">
      <c r="A27" s="98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96"/>
      <c r="N27" s="51"/>
      <c r="P27" s="101"/>
      <c r="Q27" s="101"/>
      <c r="R27" s="101"/>
      <c r="S27" s="101"/>
    </row>
    <row r="28" spans="1:19" s="46" customFormat="1" ht="18.600000000000001" thickBot="1">
      <c r="A28" s="138" t="s">
        <v>125</v>
      </c>
      <c r="B28" s="59"/>
      <c r="C28" s="60"/>
      <c r="D28" s="58"/>
      <c r="E28" s="59"/>
      <c r="F28" s="60"/>
      <c r="G28" s="58"/>
      <c r="H28" s="59"/>
      <c r="I28" s="60"/>
      <c r="J28" s="58"/>
      <c r="K28" s="59"/>
      <c r="L28" s="95"/>
      <c r="P28" s="101"/>
      <c r="Q28" s="101"/>
      <c r="R28" s="101"/>
      <c r="S28" s="101"/>
    </row>
    <row r="29" spans="1:19" s="46" customFormat="1" ht="36.6" thickTop="1">
      <c r="A29" s="62" t="s">
        <v>126</v>
      </c>
      <c r="B29" s="64">
        <v>4.6278440690377991</v>
      </c>
      <c r="C29" s="64">
        <v>5.0004418967286259</v>
      </c>
      <c r="D29" s="64">
        <v>5.4998046360432298</v>
      </c>
      <c r="E29" s="64">
        <v>4.1815660938555457</v>
      </c>
      <c r="F29" s="64">
        <v>15.13</v>
      </c>
      <c r="G29" s="92">
        <v>3.9841174074931551</v>
      </c>
      <c r="H29" s="93">
        <v>6.9111142063811428</v>
      </c>
      <c r="I29" s="93">
        <v>5.396813509318525</v>
      </c>
      <c r="J29" s="93"/>
      <c r="K29" s="93">
        <v>16.29</v>
      </c>
      <c r="L29" s="94">
        <f>K29/F29-1</f>
        <v>7.6668869795109007E-2</v>
      </c>
      <c r="O29" s="101"/>
      <c r="P29" s="101"/>
      <c r="Q29" s="101"/>
      <c r="R29" s="101"/>
      <c r="S29" s="101"/>
    </row>
    <row r="30" spans="1:19" s="46" customFormat="1">
      <c r="A30" s="62" t="s">
        <v>127</v>
      </c>
      <c r="B30" s="108">
        <v>89.971757420848832</v>
      </c>
      <c r="C30" s="108">
        <v>88.44574830880309</v>
      </c>
      <c r="D30" s="108">
        <v>92.386429383403083</v>
      </c>
      <c r="E30" s="108">
        <v>97.798507462686601</v>
      </c>
      <c r="F30" s="108">
        <v>92.39</v>
      </c>
      <c r="G30" s="92">
        <v>100.183250414594</v>
      </c>
      <c r="H30" s="93">
        <v>92.002383214203107</v>
      </c>
      <c r="I30" s="93">
        <v>99.51</v>
      </c>
      <c r="J30" s="93"/>
      <c r="K30" s="93">
        <v>99.51</v>
      </c>
      <c r="L30" s="94">
        <f t="shared" ref="L30:L36" si="2">K30/F30-1</f>
        <v>7.7064617382833767E-2</v>
      </c>
      <c r="O30" s="101"/>
      <c r="P30" s="101"/>
      <c r="Q30" s="101"/>
      <c r="R30" s="101"/>
      <c r="S30" s="101"/>
    </row>
    <row r="31" spans="1:19" s="46" customFormat="1" ht="18" hidden="1" customHeight="1">
      <c r="A31" s="62" t="s">
        <v>128</v>
      </c>
      <c r="B31" s="108"/>
      <c r="C31" s="108"/>
      <c r="D31" s="108"/>
      <c r="E31" s="109" t="s">
        <v>5</v>
      </c>
      <c r="F31" s="108"/>
      <c r="G31" s="92"/>
      <c r="H31" s="93"/>
      <c r="I31" s="93"/>
      <c r="J31" s="93"/>
      <c r="K31" s="93"/>
      <c r="L31" s="94" t="e">
        <f t="shared" si="2"/>
        <v>#DIV/0!</v>
      </c>
      <c r="N31" s="52"/>
      <c r="O31" s="101"/>
      <c r="P31" s="101"/>
      <c r="Q31" s="101"/>
      <c r="R31" s="101"/>
      <c r="S31" s="101"/>
    </row>
    <row r="32" spans="1:19" s="46" customFormat="1" ht="18" hidden="1" customHeight="1">
      <c r="A32" s="62" t="s">
        <v>129</v>
      </c>
      <c r="B32" s="108"/>
      <c r="C32" s="108"/>
      <c r="D32" s="108"/>
      <c r="E32" s="109" t="s">
        <v>6</v>
      </c>
      <c r="F32" s="108"/>
      <c r="G32" s="92"/>
      <c r="H32" s="93"/>
      <c r="I32" s="93"/>
      <c r="J32" s="93"/>
      <c r="K32" s="93"/>
      <c r="L32" s="94" t="e">
        <f t="shared" si="2"/>
        <v>#DIV/0!</v>
      </c>
      <c r="N32" s="52"/>
      <c r="O32" s="101"/>
      <c r="P32" s="101"/>
      <c r="Q32" s="101"/>
      <c r="R32" s="101"/>
      <c r="S32" s="101"/>
    </row>
    <row r="33" spans="1:19" s="46" customFormat="1" hidden="1">
      <c r="A33" s="62" t="s">
        <v>130</v>
      </c>
      <c r="B33" s="108"/>
      <c r="C33" s="108"/>
      <c r="D33" s="108"/>
      <c r="E33" s="109" t="s">
        <v>7</v>
      </c>
      <c r="F33" s="108"/>
      <c r="G33" s="92"/>
      <c r="H33" s="93"/>
      <c r="I33" s="93"/>
      <c r="J33" s="93"/>
      <c r="K33" s="93"/>
      <c r="L33" s="94" t="e">
        <f t="shared" si="2"/>
        <v>#DIV/0!</v>
      </c>
      <c r="N33" s="52"/>
      <c r="O33" s="101"/>
      <c r="P33" s="101"/>
      <c r="Q33" s="101"/>
      <c r="R33" s="101"/>
      <c r="S33" s="101"/>
    </row>
    <row r="34" spans="1:19" s="46" customFormat="1" hidden="1">
      <c r="A34" s="62" t="s">
        <v>131</v>
      </c>
      <c r="B34" s="108"/>
      <c r="C34" s="108"/>
      <c r="D34" s="108"/>
      <c r="E34" s="110" t="s">
        <v>8</v>
      </c>
      <c r="F34" s="108"/>
      <c r="G34" s="92"/>
      <c r="H34" s="93"/>
      <c r="I34" s="93"/>
      <c r="J34" s="93"/>
      <c r="K34" s="93"/>
      <c r="L34" s="94" t="e">
        <f t="shared" si="2"/>
        <v>#DIV/0!</v>
      </c>
      <c r="N34" s="52"/>
      <c r="O34" s="101"/>
      <c r="P34" s="101"/>
      <c r="Q34" s="101"/>
      <c r="R34" s="101"/>
      <c r="S34" s="101"/>
    </row>
    <row r="35" spans="1:19" s="46" customFormat="1">
      <c r="A35" s="62" t="s">
        <v>132</v>
      </c>
      <c r="B35" s="108">
        <v>253.7</v>
      </c>
      <c r="C35" s="108">
        <v>236.7</v>
      </c>
      <c r="D35" s="108">
        <v>256.10000000000002</v>
      </c>
      <c r="E35" s="108">
        <v>241.4</v>
      </c>
      <c r="F35" s="108">
        <v>256.10000000000002</v>
      </c>
      <c r="G35" s="92">
        <v>274.7</v>
      </c>
      <c r="H35" s="93">
        <v>267.2</v>
      </c>
      <c r="I35" s="93">
        <v>256.60000000000002</v>
      </c>
      <c r="J35" s="93"/>
      <c r="K35" s="93">
        <v>256.60000000000002</v>
      </c>
      <c r="L35" s="94">
        <f t="shared" si="2"/>
        <v>1.9523623584536409E-3</v>
      </c>
      <c r="O35" s="101"/>
      <c r="P35" s="101"/>
      <c r="Q35" s="101"/>
      <c r="R35" s="101"/>
      <c r="S35" s="101"/>
    </row>
    <row r="36" spans="1:19" s="46" customFormat="1">
      <c r="A36" s="62" t="s">
        <v>133</v>
      </c>
      <c r="B36" s="110">
        <v>30595.492895799998</v>
      </c>
      <c r="C36" s="110">
        <v>28545.341617800001</v>
      </c>
      <c r="D36" s="110">
        <v>30884.926017400001</v>
      </c>
      <c r="E36" s="110">
        <v>29112.148099999999</v>
      </c>
      <c r="F36" s="110">
        <v>30884.9</v>
      </c>
      <c r="G36" s="29">
        <v>33128.82</v>
      </c>
      <c r="H36" s="86">
        <v>32223.554204799999</v>
      </c>
      <c r="I36" s="86">
        <v>30945</v>
      </c>
      <c r="J36" s="86"/>
      <c r="K36" s="86">
        <v>30945</v>
      </c>
      <c r="L36" s="94">
        <f t="shared" si="2"/>
        <v>1.9459347448105291E-3</v>
      </c>
      <c r="O36" s="101"/>
      <c r="P36" s="101"/>
      <c r="Q36" s="101"/>
      <c r="R36" s="101"/>
      <c r="S36" s="101"/>
    </row>
    <row r="37" spans="1:19" s="50" customFormat="1">
      <c r="A37" s="98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96"/>
      <c r="O37" s="101"/>
      <c r="P37" s="101"/>
      <c r="Q37" s="101"/>
      <c r="R37" s="101"/>
      <c r="S37" s="101"/>
    </row>
    <row r="38" spans="1:19" s="46" customFormat="1" ht="33" customHeight="1" thickBot="1">
      <c r="A38" s="138" t="s">
        <v>69</v>
      </c>
      <c r="B38" s="59"/>
      <c r="C38" s="60"/>
      <c r="D38" s="58"/>
      <c r="E38" s="59"/>
      <c r="F38" s="60"/>
      <c r="G38" s="58"/>
      <c r="H38" s="59"/>
      <c r="I38" s="60"/>
      <c r="J38" s="58"/>
      <c r="K38" s="59"/>
      <c r="L38" s="95"/>
      <c r="O38" s="101"/>
      <c r="P38" s="101"/>
      <c r="Q38" s="101"/>
      <c r="R38" s="101"/>
      <c r="S38" s="101"/>
    </row>
    <row r="39" spans="1:19" s="46" customFormat="1" ht="18.600000000000001" thickTop="1">
      <c r="A39" s="62" t="s">
        <v>19</v>
      </c>
      <c r="B39" s="61">
        <v>4743.3274838821362</v>
      </c>
      <c r="C39" s="61">
        <v>4356.139366002084</v>
      </c>
      <c r="D39" s="61">
        <v>4839.595626247431</v>
      </c>
      <c r="E39" s="61">
        <v>4725.6811282255112</v>
      </c>
      <c r="F39" s="61">
        <v>13939.06247613165</v>
      </c>
      <c r="G39" s="67">
        <v>5086.6514497210546</v>
      </c>
      <c r="H39" s="128">
        <v>4452.5153792489518</v>
      </c>
      <c r="I39" s="128">
        <v>4392.7804469646571</v>
      </c>
      <c r="J39" s="128"/>
      <c r="K39" s="128">
        <v>13931.947275934665</v>
      </c>
      <c r="L39" s="94">
        <f t="shared" ref="L39:L44" si="3">K39/F39-1</f>
        <v>-5.1045041294339732E-4</v>
      </c>
      <c r="N39" s="51"/>
      <c r="O39" s="101"/>
      <c r="P39" s="101"/>
      <c r="Q39" s="101"/>
      <c r="R39" s="101"/>
      <c r="S39" s="101"/>
    </row>
    <row r="40" spans="1:19" s="46" customFormat="1">
      <c r="A40" s="139" t="s">
        <v>134</v>
      </c>
      <c r="B40" s="61">
        <v>4239.5344676754248</v>
      </c>
      <c r="C40" s="61">
        <v>3655.0909937738634</v>
      </c>
      <c r="D40" s="61">
        <v>4145.9279722606898</v>
      </c>
      <c r="E40" s="61">
        <v>3845.7688163754578</v>
      </c>
      <c r="F40" s="61">
        <v>12040.553433709978</v>
      </c>
      <c r="G40" s="67">
        <v>4478.4285359008491</v>
      </c>
      <c r="H40" s="128">
        <v>3924.08572198207</v>
      </c>
      <c r="I40" s="128">
        <v>3868.6579222779892</v>
      </c>
      <c r="J40" s="128"/>
      <c r="K40" s="128">
        <v>12271.172180160906</v>
      </c>
      <c r="L40" s="94">
        <f t="shared" si="3"/>
        <v>1.9153500519773825E-2</v>
      </c>
      <c r="N40" s="51"/>
      <c r="O40" s="101"/>
      <c r="P40" s="101"/>
      <c r="Q40" s="101"/>
      <c r="R40" s="101"/>
      <c r="S40" s="101"/>
    </row>
    <row r="41" spans="1:19" s="46" customFormat="1" ht="36">
      <c r="A41" s="62" t="s">
        <v>25</v>
      </c>
      <c r="B41" s="61">
        <v>508.92669751703181</v>
      </c>
      <c r="C41" s="61">
        <v>454.33106031216897</v>
      </c>
      <c r="D41" s="61">
        <v>498.1387409059887</v>
      </c>
      <c r="E41" s="61">
        <v>674.21684875907874</v>
      </c>
      <c r="F41" s="61">
        <v>1461.3964987351894</v>
      </c>
      <c r="G41" s="67">
        <v>271.61707630326663</v>
      </c>
      <c r="H41" s="128">
        <v>703.44113295695217</v>
      </c>
      <c r="I41" s="128">
        <v>741.84434625104552</v>
      </c>
      <c r="J41" s="128"/>
      <c r="K41" s="128">
        <v>1716.9025555112644</v>
      </c>
      <c r="L41" s="94">
        <f t="shared" si="3"/>
        <v>0.17483691592063511</v>
      </c>
      <c r="N41" s="51"/>
      <c r="O41" s="101"/>
      <c r="P41" s="101"/>
      <c r="Q41" s="101"/>
      <c r="R41" s="101"/>
      <c r="S41" s="101"/>
    </row>
    <row r="42" spans="1:19" s="46" customFormat="1" ht="36">
      <c r="A42" s="62" t="s">
        <v>116</v>
      </c>
      <c r="B42" s="61">
        <v>-228.20083621735802</v>
      </c>
      <c r="C42" s="61">
        <v>-191.65052041532238</v>
      </c>
      <c r="D42" s="61">
        <v>-245.87451490953958</v>
      </c>
      <c r="E42" s="61">
        <v>-278.97086874194861</v>
      </c>
      <c r="F42" s="61">
        <v>-665.72587154221992</v>
      </c>
      <c r="G42" s="67">
        <v>-282.78372929767215</v>
      </c>
      <c r="H42" s="128">
        <v>-288.88786011772504</v>
      </c>
      <c r="I42" s="128">
        <v>-291.39907724829436</v>
      </c>
      <c r="J42" s="128"/>
      <c r="K42" s="128">
        <v>-863.07066666369155</v>
      </c>
      <c r="L42" s="94">
        <f t="shared" si="3"/>
        <v>0.29643552032055309</v>
      </c>
      <c r="N42" s="51"/>
      <c r="O42" s="101"/>
      <c r="P42" s="101"/>
      <c r="Q42" s="101"/>
      <c r="R42" s="101"/>
      <c r="S42" s="101"/>
    </row>
    <row r="43" spans="1:19" s="46" customFormat="1">
      <c r="A43" s="62" t="s">
        <v>27</v>
      </c>
      <c r="B43" s="61">
        <v>421.46594959676764</v>
      </c>
      <c r="C43" s="61">
        <v>375.91269360615348</v>
      </c>
      <c r="D43" s="61">
        <v>349.0395859710996</v>
      </c>
      <c r="E43" s="61">
        <v>460.92080346256637</v>
      </c>
      <c r="F43" s="61">
        <v>1146.4182291740208</v>
      </c>
      <c r="G43" s="67">
        <v>468.80105733084889</v>
      </c>
      <c r="H43" s="128">
        <v>363.27176505015774</v>
      </c>
      <c r="I43" s="128">
        <v>230.41902332474197</v>
      </c>
      <c r="J43" s="128"/>
      <c r="K43" s="128">
        <v>1062.4918457057486</v>
      </c>
      <c r="L43" s="94">
        <f t="shared" si="3"/>
        <v>-7.3207474665454408E-2</v>
      </c>
      <c r="N43" s="51"/>
      <c r="O43" s="101"/>
      <c r="P43" s="101"/>
      <c r="Q43" s="101"/>
      <c r="R43" s="101"/>
      <c r="S43" s="101"/>
    </row>
    <row r="44" spans="1:19" s="46" customFormat="1">
      <c r="A44" s="62" t="s">
        <v>34</v>
      </c>
      <c r="B44" s="61">
        <v>628.76863617687059</v>
      </c>
      <c r="C44" s="61">
        <v>531.71313300183078</v>
      </c>
      <c r="D44" s="61">
        <v>576.33319103272697</v>
      </c>
      <c r="E44" s="61">
        <v>650.43957838389417</v>
      </c>
      <c r="F44" s="61">
        <v>1736.8149602114283</v>
      </c>
      <c r="G44" s="67">
        <v>443.74525013566171</v>
      </c>
      <c r="H44" s="128">
        <v>850.93767812503393</v>
      </c>
      <c r="I44" s="128">
        <v>573.63880900928302</v>
      </c>
      <c r="J44" s="128"/>
      <c r="K44" s="128">
        <v>1868.3217372699787</v>
      </c>
      <c r="L44" s="94">
        <f t="shared" si="3"/>
        <v>7.5717206536810133E-2</v>
      </c>
      <c r="N44" s="51"/>
      <c r="O44" s="101"/>
      <c r="P44" s="101"/>
      <c r="Q44" s="101"/>
      <c r="R44" s="101"/>
      <c r="S44" s="101"/>
    </row>
    <row r="45" spans="1:19" s="46" customFormat="1">
      <c r="A45" s="62" t="s">
        <v>139</v>
      </c>
      <c r="B45" s="63">
        <v>0.14831077349906063</v>
      </c>
      <c r="C45" s="63">
        <v>0.14547192775981746</v>
      </c>
      <c r="D45" s="63">
        <v>0.1390118677624938</v>
      </c>
      <c r="E45" s="63">
        <v>0.16913122172458545</v>
      </c>
      <c r="F45" s="63">
        <v>0.14424710373767885</v>
      </c>
      <c r="G45" s="89">
        <v>9.9085035426695944E-2</v>
      </c>
      <c r="H45" s="90">
        <v>0.21684992082569055</v>
      </c>
      <c r="I45" s="90">
        <v>0.14827850394989336</v>
      </c>
      <c r="J45" s="90"/>
      <c r="K45" s="90">
        <v>0.15225291519342699</v>
      </c>
      <c r="L45" s="94"/>
      <c r="N45" s="51"/>
      <c r="O45" s="101"/>
      <c r="P45" s="101"/>
      <c r="Q45" s="101"/>
      <c r="R45" s="101"/>
      <c r="S45" s="101"/>
    </row>
    <row r="46" spans="1:19" s="46" customFormat="1">
      <c r="A46" s="62" t="s">
        <v>138</v>
      </c>
      <c r="B46" s="63">
        <v>0.87995693833901512</v>
      </c>
      <c r="C46" s="63">
        <v>0.87569911088777719</v>
      </c>
      <c r="D46" s="63">
        <v>0.87984867459374505</v>
      </c>
      <c r="E46" s="63">
        <v>0.82468606904080333</v>
      </c>
      <c r="F46" s="63">
        <v>0.87862713231738065</v>
      </c>
      <c r="G46" s="89">
        <v>0.93934991389817279</v>
      </c>
      <c r="H46" s="90">
        <v>0.82073757231744626</v>
      </c>
      <c r="I46" s="90">
        <v>0.80824245483709656</v>
      </c>
      <c r="J46" s="90"/>
      <c r="K46" s="90">
        <v>0.86008650760462624</v>
      </c>
      <c r="L46" s="94"/>
      <c r="N46" s="51"/>
      <c r="O46" s="101"/>
      <c r="P46" s="101"/>
      <c r="Q46" s="101"/>
      <c r="R46" s="101"/>
      <c r="S46" s="101"/>
    </row>
    <row r="47" spans="1:19" s="53" customFormat="1">
      <c r="A47" s="62" t="s">
        <v>135</v>
      </c>
      <c r="B47" s="110">
        <v>1430.5751322105</v>
      </c>
      <c r="C47" s="110">
        <v>417.90065899095998</v>
      </c>
      <c r="D47" s="110">
        <v>589.39462933786092</v>
      </c>
      <c r="E47" s="110">
        <v>252.74709192623638</v>
      </c>
      <c r="F47" s="110">
        <v>2437.8704205393301</v>
      </c>
      <c r="G47" s="29">
        <v>1520.054196</v>
      </c>
      <c r="H47" s="86">
        <v>444.84192453754702</v>
      </c>
      <c r="I47" s="86">
        <v>646.37733954615203</v>
      </c>
      <c r="J47" s="86"/>
      <c r="K47" s="86">
        <v>2611.2734605395399</v>
      </c>
      <c r="L47" s="94">
        <f>K47/F47-1</f>
        <v>7.1128899444067972E-2</v>
      </c>
      <c r="N47" s="51"/>
      <c r="O47" s="101"/>
      <c r="P47" s="101"/>
      <c r="Q47" s="101"/>
      <c r="R47" s="101"/>
      <c r="S47" s="101"/>
    </row>
    <row r="48" spans="1:19" s="53" customFormat="1">
      <c r="A48" s="98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82"/>
      <c r="N48" s="51"/>
      <c r="O48" s="101"/>
      <c r="P48" s="101"/>
      <c r="Q48" s="101"/>
      <c r="R48" s="101"/>
      <c r="S48" s="101"/>
    </row>
    <row r="49" spans="1:19" s="53" customFormat="1" ht="18.600000000000001" thickBot="1">
      <c r="A49" s="138" t="s">
        <v>70</v>
      </c>
      <c r="B49" s="59"/>
      <c r="C49" s="60"/>
      <c r="D49" s="58"/>
      <c r="E49" s="59"/>
      <c r="F49" s="60"/>
      <c r="G49" s="58"/>
      <c r="H49" s="59"/>
      <c r="I49" s="60"/>
      <c r="J49" s="58"/>
      <c r="K49" s="59"/>
      <c r="L49" s="95"/>
      <c r="N49" s="51"/>
      <c r="O49" s="101"/>
      <c r="P49" s="101"/>
      <c r="Q49" s="101"/>
      <c r="R49" s="101"/>
      <c r="S49" s="101"/>
    </row>
    <row r="50" spans="1:19" s="54" customFormat="1" ht="18.600000000000001" thickTop="1">
      <c r="A50" s="62" t="s">
        <v>19</v>
      </c>
      <c r="B50" s="61">
        <v>1929.2500857727146</v>
      </c>
      <c r="C50" s="61">
        <v>1887.6858669193496</v>
      </c>
      <c r="D50" s="61">
        <v>1945.145399053687</v>
      </c>
      <c r="E50" s="61">
        <v>1952.4541420435085</v>
      </c>
      <c r="F50" s="61">
        <v>5762.0813517457518</v>
      </c>
      <c r="G50" s="67">
        <v>1883.097402210936</v>
      </c>
      <c r="H50" s="128">
        <v>1916.1931159533449</v>
      </c>
      <c r="I50" s="128">
        <v>1979.4066524475813</v>
      </c>
      <c r="J50" s="128"/>
      <c r="K50" s="128">
        <v>5778.697170611862</v>
      </c>
      <c r="L50" s="94">
        <f t="shared" ref="L50:L55" si="4">K50/F50-1</f>
        <v>2.8836487810217637E-3</v>
      </c>
      <c r="N50" s="51"/>
      <c r="O50" s="101"/>
      <c r="P50" s="101"/>
      <c r="Q50" s="101"/>
      <c r="R50" s="101"/>
      <c r="S50" s="101"/>
    </row>
    <row r="51" spans="1:19" s="54" customFormat="1">
      <c r="A51" s="139" t="s">
        <v>134</v>
      </c>
      <c r="B51" s="61">
        <v>1761.9791586806898</v>
      </c>
      <c r="C51" s="61">
        <v>1601.4180220112157</v>
      </c>
      <c r="D51" s="61">
        <v>1721.9962116815402</v>
      </c>
      <c r="E51" s="61">
        <v>2063.8032094174296</v>
      </c>
      <c r="F51" s="61">
        <v>5085.3933923734467</v>
      </c>
      <c r="G51" s="67">
        <v>1739.8275104760951</v>
      </c>
      <c r="H51" s="128">
        <v>1699.7840747020136</v>
      </c>
      <c r="I51" s="128">
        <v>1735.5411805784599</v>
      </c>
      <c r="J51" s="128"/>
      <c r="K51" s="128">
        <v>5175.1527657565684</v>
      </c>
      <c r="L51" s="94">
        <f t="shared" si="4"/>
        <v>1.7650428680253905E-2</v>
      </c>
      <c r="N51" s="51"/>
      <c r="O51" s="101"/>
      <c r="P51" s="101"/>
      <c r="Q51" s="101"/>
      <c r="R51" s="101"/>
      <c r="S51" s="101"/>
    </row>
    <row r="52" spans="1:19" s="53" customFormat="1" ht="36">
      <c r="A52" s="62" t="s">
        <v>25</v>
      </c>
      <c r="B52" s="61">
        <v>210.98176370113123</v>
      </c>
      <c r="C52" s="61">
        <v>237.11896649002605</v>
      </c>
      <c r="D52" s="61">
        <v>220.25687636367422</v>
      </c>
      <c r="E52" s="61">
        <v>214.56585334476674</v>
      </c>
      <c r="F52" s="61">
        <v>668.35760655483148</v>
      </c>
      <c r="G52" s="67">
        <v>243.22293384549124</v>
      </c>
      <c r="H52" s="128">
        <v>201.2819936074871</v>
      </c>
      <c r="I52" s="128">
        <v>226.77819934752245</v>
      </c>
      <c r="J52" s="128"/>
      <c r="K52" s="128">
        <v>671.28312680050078</v>
      </c>
      <c r="L52" s="94">
        <f t="shared" si="4"/>
        <v>4.3771780510577507E-3</v>
      </c>
      <c r="N52" s="51"/>
      <c r="O52" s="101"/>
      <c r="P52" s="101"/>
      <c r="Q52" s="101"/>
      <c r="R52" s="101"/>
      <c r="S52" s="101"/>
    </row>
    <row r="53" spans="1:19" s="53" customFormat="1" ht="36">
      <c r="A53" s="62" t="s">
        <v>116</v>
      </c>
      <c r="B53" s="61">
        <v>-33.082976926308717</v>
      </c>
      <c r="C53" s="61">
        <v>-46.811943887546846</v>
      </c>
      <c r="D53" s="61">
        <v>-37.965726416672311</v>
      </c>
      <c r="E53" s="61">
        <v>-52.48350728934858</v>
      </c>
      <c r="F53" s="61">
        <v>-117.86064723052787</v>
      </c>
      <c r="G53" s="67">
        <v>-50.527578506403941</v>
      </c>
      <c r="H53" s="128">
        <v>-45.382233879835319</v>
      </c>
      <c r="I53" s="128">
        <v>-48.827118345795398</v>
      </c>
      <c r="J53" s="128"/>
      <c r="K53" s="128">
        <v>-144.73693073203466</v>
      </c>
      <c r="L53" s="94">
        <f t="shared" si="4"/>
        <v>0.22803441295327787</v>
      </c>
      <c r="N53" s="51"/>
      <c r="O53" s="101"/>
      <c r="P53" s="101"/>
      <c r="Q53" s="101"/>
      <c r="R53" s="101"/>
      <c r="S53" s="101"/>
    </row>
    <row r="54" spans="1:19" s="53" customFormat="1">
      <c r="A54" s="62" t="s">
        <v>27</v>
      </c>
      <c r="B54" s="61">
        <v>76.358278292160293</v>
      </c>
      <c r="C54" s="61">
        <v>134.7914827358361</v>
      </c>
      <c r="D54" s="61">
        <v>86.878722270311172</v>
      </c>
      <c r="E54" s="61">
        <v>98.113075528619348</v>
      </c>
      <c r="F54" s="61">
        <v>298.02848329830755</v>
      </c>
      <c r="G54" s="29">
        <v>107.75062228155183</v>
      </c>
      <c r="H54" s="86">
        <v>105.29373505534818</v>
      </c>
      <c r="I54" s="86">
        <v>68.801650589865147</v>
      </c>
      <c r="J54" s="86"/>
      <c r="K54" s="86">
        <v>281.84600792676514</v>
      </c>
      <c r="L54" s="94">
        <f t="shared" si="4"/>
        <v>-5.4298418702969364E-2</v>
      </c>
      <c r="N54" s="51"/>
      <c r="P54" s="103"/>
      <c r="Q54" s="103"/>
      <c r="R54" s="103"/>
      <c r="S54" s="103"/>
    </row>
    <row r="55" spans="1:19" s="53" customFormat="1">
      <c r="A55" s="62" t="s">
        <v>34</v>
      </c>
      <c r="B55" s="61">
        <v>181.02904898610959</v>
      </c>
      <c r="C55" s="61">
        <v>320.3399316124985</v>
      </c>
      <c r="D55" s="61">
        <v>214.81648143081384</v>
      </c>
      <c r="E55" s="61">
        <v>217.72975740104138</v>
      </c>
      <c r="F55" s="61">
        <v>716.18546202942196</v>
      </c>
      <c r="G55" s="29">
        <v>252.98553265803858</v>
      </c>
      <c r="H55" s="86">
        <v>216.92321402353809</v>
      </c>
      <c r="I55" s="86">
        <v>175.38391532297152</v>
      </c>
      <c r="J55" s="86"/>
      <c r="K55" s="86">
        <v>645.29266200454822</v>
      </c>
      <c r="L55" s="94">
        <f t="shared" si="4"/>
        <v>-9.8986650502494222E-2</v>
      </c>
      <c r="N55" s="51"/>
      <c r="P55" s="103"/>
      <c r="Q55" s="103"/>
      <c r="R55" s="103"/>
      <c r="S55" s="103"/>
    </row>
    <row r="56" spans="1:19" s="53" customFormat="1">
      <c r="A56" s="62" t="s">
        <v>139</v>
      </c>
      <c r="B56" s="63">
        <v>0.10274187869603292</v>
      </c>
      <c r="C56" s="63">
        <v>0.20003517333355886</v>
      </c>
      <c r="D56" s="63">
        <v>0.12474852149706193</v>
      </c>
      <c r="E56" s="63">
        <v>0.10549928229954741</v>
      </c>
      <c r="F56" s="63">
        <v>0.14083187017615664</v>
      </c>
      <c r="G56" s="89">
        <v>0.14540839889858412</v>
      </c>
      <c r="H56" s="90">
        <v>0.12761809999988766</v>
      </c>
      <c r="I56" s="90">
        <v>0.10105430933336636</v>
      </c>
      <c r="J56" s="90"/>
      <c r="K56" s="90">
        <v>0.12469055334450813</v>
      </c>
      <c r="L56" s="94"/>
      <c r="N56" s="51"/>
      <c r="P56" s="103"/>
      <c r="Q56" s="103"/>
      <c r="R56" s="103"/>
      <c r="S56" s="103"/>
    </row>
    <row r="57" spans="1:19" s="53" customFormat="1">
      <c r="A57" s="62" t="s">
        <v>135</v>
      </c>
      <c r="B57" s="111">
        <v>89.123528140747908</v>
      </c>
      <c r="C57" s="112">
        <v>85.814407171944396</v>
      </c>
      <c r="D57" s="112">
        <v>30.3217907625035</v>
      </c>
      <c r="E57" s="112">
        <v>105.14733765615006</v>
      </c>
      <c r="F57" s="112">
        <v>205.2597260751958</v>
      </c>
      <c r="G57" s="29">
        <v>123.67931900000001</v>
      </c>
      <c r="H57" s="86">
        <v>76.580338145487502</v>
      </c>
      <c r="I57" s="86">
        <v>162.680072144929</v>
      </c>
      <c r="J57" s="86"/>
      <c r="K57" s="86">
        <v>362.939729519747</v>
      </c>
      <c r="L57" s="94">
        <f>K57/F57-1</f>
        <v>0.768197475752189</v>
      </c>
      <c r="N57" s="51"/>
      <c r="P57" s="103"/>
      <c r="Q57" s="103"/>
      <c r="R57" s="103"/>
      <c r="S57" s="103"/>
    </row>
    <row r="58" spans="1:19" s="46" customFormat="1" ht="18" customHeight="1">
      <c r="A58" s="140"/>
      <c r="C58" s="55"/>
      <c r="D58" s="55"/>
      <c r="E58" s="55"/>
      <c r="F58" s="55"/>
      <c r="G58" s="55"/>
      <c r="H58" s="55"/>
      <c r="I58" s="55"/>
      <c r="J58" s="55"/>
      <c r="K58" s="55"/>
      <c r="P58" s="101"/>
      <c r="Q58" s="101"/>
      <c r="R58" s="101"/>
      <c r="S58" s="101"/>
    </row>
    <row r="59" spans="1:19" s="18" customFormat="1" ht="18" customHeight="1">
      <c r="A59" s="141" t="s">
        <v>140</v>
      </c>
      <c r="C59" s="21"/>
      <c r="D59" s="21"/>
      <c r="E59" s="21"/>
      <c r="F59" s="22"/>
      <c r="G59" s="21"/>
      <c r="H59" s="21"/>
      <c r="I59" s="21"/>
      <c r="J59" s="21"/>
      <c r="K59" s="22"/>
      <c r="P59" s="104"/>
      <c r="Q59" s="104"/>
      <c r="R59" s="104"/>
      <c r="S59" s="104"/>
    </row>
    <row r="60" spans="1:19" ht="18" customHeight="1">
      <c r="A60" s="141" t="s">
        <v>143</v>
      </c>
    </row>
    <row r="61" spans="1:19" ht="18" customHeight="1">
      <c r="A61" s="142" t="s">
        <v>141</v>
      </c>
    </row>
    <row r="62" spans="1:19" ht="18" customHeight="1">
      <c r="A62" s="141" t="s">
        <v>142</v>
      </c>
    </row>
  </sheetData>
  <mergeCells count="2">
    <mergeCell ref="B1:F1"/>
    <mergeCell ref="G1:K1"/>
  </mergeCells>
  <printOptions verticalCentered="1"/>
  <pageMargins left="0.39370078740157483" right="0.19685039370078741" top="0.78740157480314965" bottom="0.59055118110236227" header="0.51181102362204722" footer="0.51181102362204722"/>
  <pageSetup paperSize="9" scale="56" fitToHeight="2" orientation="portrait" r:id="rId1"/>
  <headerFooter differentOddEven="1">
    <oddFooter>&amp;R&amp;G</oddFooter>
    <evenHeader>&amp;L&amp;G</evenHeader>
    <evenFooter>&amp;R&amp;G</even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79"/>
  <sheetViews>
    <sheetView showGridLines="0" zoomScaleNormal="100" workbookViewId="0"/>
  </sheetViews>
  <sheetFormatPr defaultColWidth="11.44140625" defaultRowHeight="13.2"/>
  <cols>
    <col min="1" max="1" width="99.77734375" style="2" customWidth="1"/>
    <col min="2" max="2" width="20.77734375" style="11" customWidth="1"/>
    <col min="3" max="3" width="18.77734375" style="11" customWidth="1"/>
    <col min="4" max="16384" width="11.44140625" style="2"/>
  </cols>
  <sheetData>
    <row r="1" spans="1:3" ht="33" customHeight="1" thickBot="1">
      <c r="A1" s="14" t="s">
        <v>94</v>
      </c>
      <c r="B1" s="15"/>
      <c r="C1" s="15"/>
    </row>
    <row r="2" spans="1:3" ht="15" customHeight="1">
      <c r="A2" s="1"/>
    </row>
    <row r="3" spans="1:3" ht="15" customHeight="1">
      <c r="A3" s="3"/>
    </row>
    <row r="4" spans="1:3" s="27" customFormat="1" ht="25.2" customHeight="1" thickBot="1">
      <c r="A4" s="24" t="s">
        <v>95</v>
      </c>
      <c r="B4" s="25" t="s">
        <v>13</v>
      </c>
      <c r="C4" s="26" t="s">
        <v>14</v>
      </c>
    </row>
    <row r="5" spans="1:3" s="27" customFormat="1" ht="21" customHeight="1" thickTop="1">
      <c r="A5" s="28" t="s">
        <v>43</v>
      </c>
      <c r="B5" s="67">
        <v>55255.5</v>
      </c>
      <c r="C5" s="47">
        <v>56140</v>
      </c>
    </row>
    <row r="6" spans="1:3" s="27" customFormat="1" ht="21" customHeight="1">
      <c r="A6" s="30" t="s">
        <v>44</v>
      </c>
      <c r="B6" s="115">
        <v>6203.2</v>
      </c>
      <c r="C6" s="116">
        <v>6432.8</v>
      </c>
    </row>
    <row r="7" spans="1:3" s="27" customFormat="1" ht="21" customHeight="1">
      <c r="A7" s="30" t="s">
        <v>45</v>
      </c>
      <c r="B7" s="115">
        <v>2801.3</v>
      </c>
      <c r="C7" s="116">
        <v>2605.1999999999998</v>
      </c>
    </row>
    <row r="8" spans="1:3" s="27" customFormat="1" ht="21" customHeight="1">
      <c r="A8" s="28" t="s">
        <v>46</v>
      </c>
      <c r="B8" s="67">
        <v>86.5</v>
      </c>
      <c r="C8" s="47">
        <v>119.1</v>
      </c>
    </row>
    <row r="9" spans="1:3" s="27" customFormat="1" ht="21" customHeight="1">
      <c r="A9" s="30" t="s">
        <v>47</v>
      </c>
      <c r="B9" s="115">
        <v>228.3</v>
      </c>
      <c r="C9" s="116">
        <v>591.1</v>
      </c>
    </row>
    <row r="10" spans="1:3" s="27" customFormat="1" ht="21" customHeight="1">
      <c r="A10" s="30" t="s">
        <v>48</v>
      </c>
      <c r="B10" s="115">
        <v>64574.8</v>
      </c>
      <c r="C10" s="116">
        <v>65888.2</v>
      </c>
    </row>
    <row r="11" spans="1:3" s="27" customFormat="1" ht="21" customHeight="1">
      <c r="A11" s="28" t="s">
        <v>51</v>
      </c>
      <c r="B11" s="67">
        <v>1657.1</v>
      </c>
      <c r="C11" s="47">
        <v>1501.5</v>
      </c>
    </row>
    <row r="12" spans="1:3" s="27" customFormat="1" ht="21" customHeight="1">
      <c r="A12" s="28" t="s">
        <v>52</v>
      </c>
      <c r="B12" s="67">
        <v>1004.7</v>
      </c>
      <c r="C12" s="47">
        <v>1505.7</v>
      </c>
    </row>
    <row r="13" spans="1:3" s="27" customFormat="1" ht="21" customHeight="1">
      <c r="A13" s="28" t="s">
        <v>91</v>
      </c>
      <c r="B13" s="67">
        <v>77.7</v>
      </c>
      <c r="C13" s="47">
        <v>79.900000000000006</v>
      </c>
    </row>
    <row r="14" spans="1:3" s="27" customFormat="1" ht="21" customHeight="1">
      <c r="A14" s="28" t="s">
        <v>92</v>
      </c>
      <c r="B14" s="67">
        <v>428</v>
      </c>
      <c r="C14" s="47">
        <v>501.5</v>
      </c>
    </row>
    <row r="15" spans="1:3" s="27" customFormat="1" ht="21" customHeight="1">
      <c r="A15" s="28" t="s">
        <v>93</v>
      </c>
      <c r="B15" s="67">
        <v>1344.9</v>
      </c>
      <c r="C15" s="47">
        <v>1357</v>
      </c>
    </row>
    <row r="16" spans="1:3" s="27" customFormat="1" ht="21" customHeight="1">
      <c r="A16" s="28" t="s">
        <v>53</v>
      </c>
      <c r="B16" s="67">
        <v>1258.5999999999999</v>
      </c>
      <c r="C16" s="47">
        <v>1253.0999999999999</v>
      </c>
    </row>
    <row r="17" spans="1:7" s="27" customFormat="1" ht="21" customHeight="1" thickBot="1">
      <c r="A17" s="31" t="s">
        <v>55</v>
      </c>
      <c r="B17" s="117">
        <v>0</v>
      </c>
      <c r="C17" s="118">
        <v>40.4</v>
      </c>
    </row>
    <row r="18" spans="1:7" s="35" customFormat="1" ht="18.600000000000001" thickBot="1">
      <c r="A18" s="34" t="s">
        <v>58</v>
      </c>
      <c r="B18" s="32">
        <v>70345.899999999994</v>
      </c>
      <c r="C18" s="33">
        <v>72127.3</v>
      </c>
    </row>
    <row r="19" spans="1:7" s="27" customFormat="1" ht="13.8">
      <c r="A19" s="36"/>
      <c r="B19" s="37"/>
      <c r="C19" s="37"/>
    </row>
    <row r="20" spans="1:7" s="27" customFormat="1" ht="13.8">
      <c r="B20" s="37"/>
      <c r="C20" s="37"/>
    </row>
    <row r="21" spans="1:7" s="27" customFormat="1" ht="18.600000000000001" thickBot="1">
      <c r="A21" s="24" t="s">
        <v>114</v>
      </c>
      <c r="B21" s="25" t="s">
        <v>13</v>
      </c>
      <c r="C21" s="26" t="s">
        <v>14</v>
      </c>
    </row>
    <row r="22" spans="1:7" s="27" customFormat="1" ht="18.600000000000001" thickTop="1">
      <c r="A22" s="30" t="s">
        <v>61</v>
      </c>
      <c r="B22" s="119">
        <v>47628</v>
      </c>
      <c r="C22" s="120">
        <v>48917.599999999999</v>
      </c>
      <c r="E22" s="114"/>
      <c r="F22" s="125"/>
      <c r="G22" s="37"/>
    </row>
    <row r="23" spans="1:7" s="27" customFormat="1" ht="18">
      <c r="A23" s="28" t="s">
        <v>62</v>
      </c>
      <c r="B23" s="121">
        <v>468.4</v>
      </c>
      <c r="C23" s="122">
        <v>656.3</v>
      </c>
      <c r="E23" s="114"/>
      <c r="F23" s="125"/>
      <c r="G23" s="37"/>
    </row>
    <row r="24" spans="1:7" s="27" customFormat="1" ht="18">
      <c r="A24" s="28" t="s">
        <v>96</v>
      </c>
      <c r="B24" s="121">
        <v>145.80000000000001</v>
      </c>
      <c r="C24" s="122">
        <v>155.4</v>
      </c>
      <c r="E24" s="114"/>
      <c r="F24" s="125"/>
      <c r="G24" s="37"/>
    </row>
    <row r="25" spans="1:7" s="27" customFormat="1" ht="18">
      <c r="A25" s="28" t="s">
        <v>63</v>
      </c>
      <c r="B25" s="121">
        <v>4194.3</v>
      </c>
      <c r="C25" s="122">
        <v>4669</v>
      </c>
      <c r="E25" s="114"/>
      <c r="F25" s="125"/>
      <c r="G25" s="37"/>
    </row>
    <row r="26" spans="1:7" s="27" customFormat="1" ht="18">
      <c r="A26" s="28" t="s">
        <v>66</v>
      </c>
      <c r="B26" s="121">
        <v>434.9</v>
      </c>
      <c r="C26" s="122">
        <v>603.9</v>
      </c>
      <c r="E26" s="114"/>
      <c r="F26" s="125"/>
      <c r="G26" s="37"/>
    </row>
    <row r="27" spans="1:7" s="27" customFormat="1" ht="18">
      <c r="A27" s="28" t="s">
        <v>67</v>
      </c>
      <c r="B27" s="121">
        <v>1838.2</v>
      </c>
      <c r="C27" s="122">
        <v>1797.4</v>
      </c>
      <c r="E27" s="114"/>
      <c r="F27" s="125"/>
      <c r="G27" s="37"/>
    </row>
    <row r="28" spans="1:7" s="27" customFormat="1" ht="18.600000000000001" thickBot="1">
      <c r="A28" s="31" t="s">
        <v>97</v>
      </c>
      <c r="B28" s="123">
        <v>2738.1</v>
      </c>
      <c r="C28" s="124">
        <v>2639.4</v>
      </c>
      <c r="E28" s="114"/>
      <c r="F28" s="125"/>
      <c r="G28" s="37"/>
    </row>
    <row r="29" spans="1:7" s="27" customFormat="1" ht="18.600000000000001" thickBot="1">
      <c r="A29" s="34" t="s">
        <v>98</v>
      </c>
      <c r="B29" s="123">
        <v>57447.7</v>
      </c>
      <c r="C29" s="124">
        <v>59439</v>
      </c>
      <c r="E29" s="114"/>
      <c r="F29" s="125"/>
      <c r="G29" s="37"/>
    </row>
    <row r="30" spans="1:7" s="27" customFormat="1" ht="18">
      <c r="A30" s="28" t="s">
        <v>99</v>
      </c>
      <c r="B30" s="121"/>
      <c r="C30" s="122"/>
      <c r="E30" s="113"/>
      <c r="F30" s="125"/>
      <c r="G30" s="37"/>
    </row>
    <row r="31" spans="1:7" s="27" customFormat="1" ht="18">
      <c r="A31" s="39" t="s">
        <v>100</v>
      </c>
      <c r="B31" s="121">
        <v>120.6</v>
      </c>
      <c r="C31" s="122">
        <v>120.6</v>
      </c>
      <c r="E31" s="114"/>
      <c r="F31" s="125"/>
      <c r="G31" s="37"/>
    </row>
    <row r="32" spans="1:7" s="27" customFormat="1" ht="18">
      <c r="A32" s="40" t="s">
        <v>101</v>
      </c>
      <c r="B32" s="121"/>
      <c r="C32" s="122"/>
      <c r="E32" s="113"/>
      <c r="F32" s="125"/>
      <c r="G32" s="37"/>
    </row>
    <row r="33" spans="1:7" s="27" customFormat="1" ht="18.600000000000001" thickBot="1">
      <c r="A33" s="41" t="s">
        <v>102</v>
      </c>
      <c r="B33" s="123">
        <v>724.6</v>
      </c>
      <c r="C33" s="124">
        <v>724.6</v>
      </c>
      <c r="E33" s="114"/>
      <c r="F33" s="125"/>
      <c r="G33" s="37"/>
    </row>
    <row r="34" spans="1:7" s="27" customFormat="1" ht="18.600000000000001" thickBot="1">
      <c r="A34" s="34" t="s">
        <v>103</v>
      </c>
      <c r="B34" s="123">
        <v>845.2</v>
      </c>
      <c r="C34" s="124">
        <v>845.2</v>
      </c>
      <c r="E34" s="114"/>
      <c r="F34" s="125"/>
      <c r="G34" s="37"/>
    </row>
    <row r="35" spans="1:7" s="27" customFormat="1" ht="18">
      <c r="A35" s="28" t="s">
        <v>104</v>
      </c>
      <c r="B35" s="121"/>
      <c r="C35" s="122"/>
      <c r="E35" s="113"/>
      <c r="F35" s="125"/>
      <c r="G35" s="37"/>
    </row>
    <row r="36" spans="1:7" s="27" customFormat="1" ht="18">
      <c r="A36" s="39" t="s">
        <v>105</v>
      </c>
      <c r="B36" s="121">
        <v>-1574.1</v>
      </c>
      <c r="C36" s="122">
        <v>-1997.4</v>
      </c>
      <c r="E36" s="114"/>
      <c r="F36" s="125"/>
      <c r="G36" s="37"/>
    </row>
    <row r="37" spans="1:7" s="27" customFormat="1" ht="18">
      <c r="A37" s="39" t="s">
        <v>106</v>
      </c>
      <c r="B37" s="121">
        <v>-683</v>
      </c>
      <c r="C37" s="122">
        <v>667.5</v>
      </c>
      <c r="E37" s="114"/>
      <c r="F37" s="125"/>
      <c r="G37" s="37"/>
    </row>
    <row r="38" spans="1:7" s="27" customFormat="1" ht="18">
      <c r="A38" s="39" t="s">
        <v>107</v>
      </c>
      <c r="B38" s="121">
        <v>1408.2</v>
      </c>
      <c r="C38" s="122">
        <v>1712</v>
      </c>
      <c r="E38" s="114"/>
      <c r="F38" s="125"/>
      <c r="G38" s="37"/>
    </row>
    <row r="39" spans="1:7" s="27" customFormat="1" ht="18.600000000000001" thickBot="1">
      <c r="A39" s="41" t="s">
        <v>108</v>
      </c>
      <c r="B39" s="123">
        <v>-22.4</v>
      </c>
      <c r="C39" s="124">
        <v>-27.9</v>
      </c>
      <c r="E39" s="114"/>
      <c r="F39" s="125"/>
      <c r="G39" s="37"/>
    </row>
    <row r="40" spans="1:7" s="27" customFormat="1" ht="18.600000000000001" thickBot="1">
      <c r="A40" s="34" t="s">
        <v>109</v>
      </c>
      <c r="B40" s="123">
        <v>-871.3</v>
      </c>
      <c r="C40" s="124">
        <v>354.2</v>
      </c>
      <c r="E40" s="114"/>
      <c r="F40" s="125"/>
      <c r="G40" s="37"/>
    </row>
    <row r="41" spans="1:7" s="27" customFormat="1" ht="18.600000000000001" thickBot="1">
      <c r="A41" s="42" t="s">
        <v>110</v>
      </c>
      <c r="B41" s="123">
        <v>12026.4</v>
      </c>
      <c r="C41" s="124">
        <v>10595.1</v>
      </c>
      <c r="E41" s="114"/>
      <c r="F41" s="125"/>
      <c r="G41" s="37"/>
    </row>
    <row r="42" spans="1:7" s="27" customFormat="1" ht="18.600000000000001" thickBot="1">
      <c r="A42" s="34" t="s">
        <v>111</v>
      </c>
      <c r="B42" s="123">
        <v>12000.2</v>
      </c>
      <c r="C42" s="124">
        <v>11794.5</v>
      </c>
      <c r="E42" s="114"/>
      <c r="F42" s="125"/>
      <c r="G42" s="37"/>
    </row>
    <row r="43" spans="1:7" s="27" customFormat="1" ht="18.600000000000001" thickBot="1">
      <c r="A43" s="42" t="s">
        <v>112</v>
      </c>
      <c r="B43" s="123">
        <v>897.9</v>
      </c>
      <c r="C43" s="124">
        <v>893.8</v>
      </c>
      <c r="E43" s="114"/>
      <c r="F43" s="125"/>
      <c r="G43" s="37"/>
    </row>
    <row r="44" spans="1:7" s="27" customFormat="1" ht="18.600000000000001" thickBot="1">
      <c r="A44" s="34" t="s">
        <v>99</v>
      </c>
      <c r="B44" s="123">
        <v>12898.2</v>
      </c>
      <c r="C44" s="124">
        <v>12688.3</v>
      </c>
      <c r="E44" s="114"/>
      <c r="F44" s="125"/>
      <c r="G44" s="37"/>
    </row>
    <row r="45" spans="1:7" s="35" customFormat="1" ht="18.600000000000001" thickBot="1">
      <c r="A45" s="34" t="s">
        <v>113</v>
      </c>
      <c r="B45" s="123">
        <v>70345.899999999994</v>
      </c>
      <c r="C45" s="124">
        <v>72127.3</v>
      </c>
      <c r="E45" s="114"/>
      <c r="F45" s="125"/>
    </row>
    <row r="46" spans="1:7">
      <c r="B46" s="6"/>
      <c r="C46" s="5"/>
    </row>
    <row r="47" spans="1:7">
      <c r="B47" s="6"/>
      <c r="C47" s="7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8"/>
    </row>
    <row r="58" spans="1:1">
      <c r="A58" s="8"/>
    </row>
    <row r="59" spans="1:1">
      <c r="A59" s="8"/>
    </row>
    <row r="60" spans="1:1">
      <c r="A60" s="8"/>
    </row>
    <row r="61" spans="1:1">
      <c r="A61" s="8"/>
    </row>
    <row r="62" spans="1:1">
      <c r="A62" s="8"/>
    </row>
    <row r="63" spans="1:1">
      <c r="A63" s="8"/>
    </row>
    <row r="64" spans="1:1">
      <c r="A64" s="9"/>
    </row>
    <row r="65" spans="1:1">
      <c r="A65" s="8"/>
    </row>
    <row r="66" spans="1:1">
      <c r="A66" s="8"/>
    </row>
    <row r="67" spans="1:1">
      <c r="A67" s="9"/>
    </row>
    <row r="68" spans="1:1">
      <c r="A68" s="8"/>
    </row>
    <row r="69" spans="1:1">
      <c r="A69" s="8"/>
    </row>
    <row r="70" spans="1:1">
      <c r="A70" s="8"/>
    </row>
    <row r="71" spans="1:1">
      <c r="A71" s="8"/>
    </row>
    <row r="72" spans="1:1">
      <c r="A72" s="8"/>
    </row>
    <row r="73" spans="1:1">
      <c r="A73" s="8"/>
    </row>
    <row r="74" spans="1:1">
      <c r="A74" s="8"/>
    </row>
    <row r="75" spans="1:1">
      <c r="A75" s="8"/>
    </row>
    <row r="76" spans="1:1">
      <c r="A76" s="8"/>
    </row>
    <row r="77" spans="1:1">
      <c r="A77" s="8"/>
    </row>
    <row r="78" spans="1:1">
      <c r="A78" s="8"/>
    </row>
    <row r="79" spans="1:1">
      <c r="A79" s="10"/>
    </row>
  </sheetData>
  <pageMargins left="0.70866141732283505" right="0.70866141732283505" top="0.78740157480314998" bottom="0.78740157480314998" header="0.31496062992126" footer="0.31496062992126"/>
  <pageSetup paperSize="9" scale="6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C44"/>
  <sheetViews>
    <sheetView showGridLines="0" zoomScaleNormal="100" workbookViewId="0"/>
  </sheetViews>
  <sheetFormatPr defaultColWidth="9.21875" defaultRowHeight="13.2"/>
  <cols>
    <col min="1" max="1" width="80.77734375" style="11" customWidth="1"/>
    <col min="2" max="3" width="20.77734375" style="11" customWidth="1"/>
    <col min="4" max="16384" width="9.21875" style="2"/>
  </cols>
  <sheetData>
    <row r="1" spans="1:3" ht="33" customHeight="1" thickBot="1">
      <c r="A1" s="14" t="s">
        <v>73</v>
      </c>
      <c r="B1" s="15"/>
      <c r="C1" s="15"/>
    </row>
    <row r="2" spans="1:3" ht="15" customHeight="1">
      <c r="A2" s="1"/>
    </row>
    <row r="3" spans="1:3" ht="15" customHeight="1"/>
    <row r="4" spans="1:3" s="27" customFormat="1" ht="39" customHeight="1" thickBot="1">
      <c r="A4" s="24" t="s">
        <v>18</v>
      </c>
      <c r="B4" s="65" t="s">
        <v>11</v>
      </c>
      <c r="C4" s="66" t="s">
        <v>12</v>
      </c>
    </row>
    <row r="5" spans="1:3" s="27" customFormat="1" ht="21" customHeight="1" thickTop="1">
      <c r="A5" s="39" t="s">
        <v>19</v>
      </c>
      <c r="B5" s="67">
        <v>19710.644446546481</v>
      </c>
      <c r="C5" s="47">
        <v>19701.14382787736</v>
      </c>
    </row>
    <row r="6" spans="1:3" s="27" customFormat="1" ht="21" customHeight="1">
      <c r="A6" s="39" t="s">
        <v>20</v>
      </c>
      <c r="B6" s="67">
        <v>16483.72762985179</v>
      </c>
      <c r="C6" s="47">
        <v>16439.194135124988</v>
      </c>
    </row>
    <row r="7" spans="1:3" s="27" customFormat="1" ht="21" customHeight="1">
      <c r="A7" s="68" t="s">
        <v>21</v>
      </c>
      <c r="B7" s="69">
        <v>3226.9168166946924</v>
      </c>
      <c r="C7" s="70">
        <v>3261.9496927523746</v>
      </c>
    </row>
    <row r="8" spans="1:3" s="27" customFormat="1" ht="21" customHeight="1">
      <c r="A8" s="39" t="s">
        <v>22</v>
      </c>
      <c r="B8" s="67">
        <v>2264.3195006290434</v>
      </c>
      <c r="C8" s="47">
        <v>2575.1970017939771</v>
      </c>
    </row>
    <row r="9" spans="1:3" s="27" customFormat="1" ht="21" customHeight="1">
      <c r="A9" s="39" t="s">
        <v>23</v>
      </c>
      <c r="B9" s="67">
        <v>1425.5883662461617</v>
      </c>
      <c r="C9" s="47">
        <v>1443.0014143316128</v>
      </c>
    </row>
    <row r="10" spans="1:3" s="27" customFormat="1" ht="21" customHeight="1">
      <c r="A10" s="68" t="s">
        <v>24</v>
      </c>
      <c r="B10" s="69">
        <v>-838.73113438288192</v>
      </c>
      <c r="C10" s="70">
        <v>-1132.1955874623645</v>
      </c>
    </row>
    <row r="11" spans="1:3" s="27" customFormat="1" ht="21" customHeight="1">
      <c r="A11" s="68" t="s">
        <v>25</v>
      </c>
      <c r="B11" s="69">
        <v>2388.1856823118105</v>
      </c>
      <c r="C11" s="70">
        <v>2129.7541052900101</v>
      </c>
    </row>
    <row r="12" spans="1:3" s="27" customFormat="1" ht="21" customHeight="1">
      <c r="A12" s="39"/>
      <c r="B12" s="67"/>
      <c r="C12" s="47"/>
    </row>
    <row r="13" spans="1:3" s="27" customFormat="1" ht="21" customHeight="1">
      <c r="A13" s="39" t="s">
        <v>74</v>
      </c>
      <c r="B13" s="67">
        <v>1248.6989910359659</v>
      </c>
      <c r="C13" s="47">
        <v>-434.21099647551557</v>
      </c>
    </row>
    <row r="14" spans="1:3" s="27" customFormat="1" ht="21" customHeight="1">
      <c r="A14" s="39" t="s">
        <v>75</v>
      </c>
      <c r="B14" s="67">
        <v>-111.60085811677015</v>
      </c>
      <c r="C14" s="47">
        <v>-68.217330837015126</v>
      </c>
    </row>
    <row r="15" spans="1:3" s="27" customFormat="1" ht="21" customHeight="1">
      <c r="A15" s="68" t="s">
        <v>76</v>
      </c>
      <c r="B15" s="69">
        <v>1137.0981329191957</v>
      </c>
      <c r="C15" s="70">
        <v>-502.42832731253066</v>
      </c>
    </row>
    <row r="16" spans="1:3" s="27" customFormat="1" ht="21" customHeight="1">
      <c r="A16" s="39" t="s">
        <v>77</v>
      </c>
      <c r="B16" s="67">
        <v>2144.905730314927</v>
      </c>
      <c r="C16" s="47">
        <v>281.15819146021613</v>
      </c>
    </row>
    <row r="17" spans="1:3" s="27" customFormat="1" ht="21" customHeight="1">
      <c r="A17" s="68" t="s">
        <v>78</v>
      </c>
      <c r="B17" s="69">
        <v>-1007.8075973957312</v>
      </c>
      <c r="C17" s="70">
        <v>-783.58651877274679</v>
      </c>
    </row>
    <row r="18" spans="1:3" s="27" customFormat="1" ht="21" customHeight="1">
      <c r="A18" s="39"/>
      <c r="B18" s="67"/>
      <c r="C18" s="47"/>
    </row>
    <row r="19" spans="1:3" s="27" customFormat="1" ht="21" customHeight="1">
      <c r="A19" s="39" t="s">
        <v>79</v>
      </c>
      <c r="B19" s="67">
        <v>1854.0821329705384</v>
      </c>
      <c r="C19" s="47">
        <v>1714.6276592342358</v>
      </c>
    </row>
    <row r="20" spans="1:3" s="27" customFormat="1" ht="21" customHeight="1">
      <c r="A20" s="39" t="s">
        <v>29</v>
      </c>
      <c r="B20" s="67">
        <v>-60.167409063354938</v>
      </c>
      <c r="C20" s="47">
        <v>-94.096041782392206</v>
      </c>
    </row>
    <row r="21" spans="1:3" s="27" customFormat="1" ht="21" customHeight="1">
      <c r="A21" s="39" t="s">
        <v>80</v>
      </c>
      <c r="B21" s="67">
        <v>34.057688067866103</v>
      </c>
      <c r="C21" s="47">
        <v>-18.353745253122263</v>
      </c>
    </row>
    <row r="22" spans="1:3" s="27" customFormat="1" ht="21" customHeight="1">
      <c r="A22" s="39" t="s">
        <v>31</v>
      </c>
      <c r="B22" s="67">
        <v>-31.833275199126419</v>
      </c>
      <c r="C22" s="47">
        <v>20.738460607517951</v>
      </c>
    </row>
    <row r="23" spans="1:3" s="27" customFormat="1" ht="21" customHeight="1">
      <c r="A23" s="39" t="s">
        <v>81</v>
      </c>
      <c r="B23" s="67">
        <v>-301.56477651434255</v>
      </c>
      <c r="C23" s="47">
        <v>-38.276173805463173</v>
      </c>
    </row>
    <row r="24" spans="1:3" s="27" customFormat="1" ht="21" customHeight="1">
      <c r="A24" s="39" t="s">
        <v>82</v>
      </c>
      <c r="B24" s="67">
        <v>-149.08035959365395</v>
      </c>
      <c r="C24" s="47">
        <v>-139.20389036581392</v>
      </c>
    </row>
    <row r="25" spans="1:3" s="27" customFormat="1" ht="21" customHeight="1">
      <c r="A25" s="68" t="s">
        <v>83</v>
      </c>
      <c r="B25" s="69">
        <v>1345.4940006679265</v>
      </c>
      <c r="C25" s="70">
        <v>1445.4362686349621</v>
      </c>
    </row>
    <row r="26" spans="1:3" s="27" customFormat="1" ht="21" customHeight="1">
      <c r="A26" s="39"/>
      <c r="B26" s="67"/>
      <c r="C26" s="47"/>
    </row>
    <row r="27" spans="1:3" s="27" customFormat="1" ht="21" customHeight="1">
      <c r="A27" s="39" t="s">
        <v>84</v>
      </c>
      <c r="B27" s="67">
        <v>-1929.759673749584</v>
      </c>
      <c r="C27" s="47">
        <v>-271.21025163851601</v>
      </c>
    </row>
    <row r="28" spans="1:3" s="27" customFormat="1" ht="21" customHeight="1">
      <c r="A28" s="39" t="s">
        <v>85</v>
      </c>
      <c r="B28" s="67">
        <v>2144.905730314927</v>
      </c>
      <c r="C28" s="47">
        <v>281.15819146021613</v>
      </c>
    </row>
    <row r="29" spans="1:3" s="27" customFormat="1" ht="21" customHeight="1">
      <c r="A29" s="39" t="s">
        <v>86</v>
      </c>
      <c r="B29" s="67">
        <v>1.3631422756959797</v>
      </c>
      <c r="C29" s="47">
        <v>22.329789817043999</v>
      </c>
    </row>
    <row r="30" spans="1:3" s="27" customFormat="1" ht="21" customHeight="1">
      <c r="A30" s="68" t="s">
        <v>87</v>
      </c>
      <c r="B30" s="69">
        <v>216.50919884103888</v>
      </c>
      <c r="C30" s="70">
        <v>32.277729638744091</v>
      </c>
    </row>
    <row r="31" spans="1:3" s="27" customFormat="1" ht="21" customHeight="1">
      <c r="A31" s="39"/>
      <c r="B31" s="67"/>
      <c r="C31" s="47"/>
    </row>
    <row r="32" spans="1:3" s="27" customFormat="1" ht="21" customHeight="1">
      <c r="A32" s="39" t="s">
        <v>88</v>
      </c>
      <c r="B32" s="67">
        <v>157.02672818209749</v>
      </c>
      <c r="C32" s="47">
        <v>167.97327664578205</v>
      </c>
    </row>
    <row r="33" spans="1:3" s="27" customFormat="1" ht="21" customHeight="1">
      <c r="A33" s="39" t="s">
        <v>89</v>
      </c>
      <c r="B33" s="67">
        <v>-599.22156154016113</v>
      </c>
      <c r="C33" s="47">
        <v>-543.6381550969312</v>
      </c>
    </row>
    <row r="34" spans="1:3" s="27" customFormat="1" ht="21" customHeight="1">
      <c r="A34" s="68" t="s">
        <v>33</v>
      </c>
      <c r="B34" s="69">
        <v>-442.19483335806365</v>
      </c>
      <c r="C34" s="70">
        <v>-375.66487845114915</v>
      </c>
    </row>
    <row r="35" spans="1:3" s="27" customFormat="1" ht="21" customHeight="1">
      <c r="A35" s="39"/>
      <c r="B35" s="67"/>
      <c r="C35" s="47"/>
    </row>
    <row r="36" spans="1:3" s="27" customFormat="1" ht="21" customHeight="1">
      <c r="A36" s="68" t="s">
        <v>34</v>
      </c>
      <c r="B36" s="69">
        <v>2500.1864510669807</v>
      </c>
      <c r="C36" s="70">
        <v>2448.2167063398206</v>
      </c>
    </row>
    <row r="37" spans="1:3" s="27" customFormat="1" ht="21" customHeight="1">
      <c r="A37" s="39"/>
      <c r="B37" s="67"/>
      <c r="C37" s="47"/>
    </row>
    <row r="38" spans="1:3" s="27" customFormat="1" ht="21" customHeight="1">
      <c r="A38" s="39" t="s">
        <v>35</v>
      </c>
      <c r="B38" s="67">
        <v>-73.431206873613718</v>
      </c>
      <c r="C38" s="47">
        <v>-77.669162345191779</v>
      </c>
    </row>
    <row r="39" spans="1:3" s="27" customFormat="1" ht="21" customHeight="1">
      <c r="A39" s="68" t="s">
        <v>36</v>
      </c>
      <c r="B39" s="69">
        <v>2426.7552441933672</v>
      </c>
      <c r="C39" s="70">
        <v>2370.5475439946285</v>
      </c>
    </row>
    <row r="40" spans="1:3" s="27" customFormat="1" ht="21" customHeight="1">
      <c r="A40" s="39" t="s">
        <v>37</v>
      </c>
      <c r="B40" s="67">
        <v>-410.81479803265455</v>
      </c>
      <c r="C40" s="47">
        <v>-517.46774101715755</v>
      </c>
    </row>
    <row r="41" spans="1:3" s="27" customFormat="1" ht="21" customHeight="1">
      <c r="A41" s="68" t="s">
        <v>90</v>
      </c>
      <c r="B41" s="69">
        <v>2015.9404461607126</v>
      </c>
      <c r="C41" s="70">
        <v>1853.0798029774708</v>
      </c>
    </row>
    <row r="42" spans="1:3" s="27" customFormat="1" ht="21" customHeight="1">
      <c r="A42" s="39" t="s">
        <v>28</v>
      </c>
      <c r="B42" s="67"/>
      <c r="C42" s="47"/>
    </row>
    <row r="43" spans="1:3" s="27" customFormat="1" ht="21" customHeight="1">
      <c r="A43" s="39" t="s">
        <v>39</v>
      </c>
      <c r="B43" s="67">
        <v>51.166497304981092</v>
      </c>
      <c r="C43" s="47">
        <v>28.675433506891292</v>
      </c>
    </row>
    <row r="44" spans="1:3" s="27" customFormat="1" ht="21" customHeight="1">
      <c r="A44" s="68" t="s">
        <v>40</v>
      </c>
      <c r="B44" s="69">
        <v>1964.7739488557315</v>
      </c>
      <c r="C44" s="70">
        <v>1824.4043694705797</v>
      </c>
    </row>
  </sheetData>
  <pageMargins left="0.70866141732283505" right="0.70866141732283505" top="0.78740157480314998" bottom="0.78740157480314998" header="0.31496062992126" footer="0.31496062992126"/>
  <pageSetup paperSize="9" scale="7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44"/>
  <sheetViews>
    <sheetView showGridLines="0" zoomScaleNormal="100" workbookViewId="0"/>
  </sheetViews>
  <sheetFormatPr defaultColWidth="9.21875" defaultRowHeight="13.2"/>
  <cols>
    <col min="1" max="1" width="80.77734375" style="11" customWidth="1"/>
    <col min="2" max="3" width="20.77734375" style="11" customWidth="1"/>
    <col min="4" max="16384" width="9.21875" style="11"/>
  </cols>
  <sheetData>
    <row r="1" spans="1:3" ht="33" customHeight="1" thickBot="1">
      <c r="A1" s="14" t="s">
        <v>73</v>
      </c>
      <c r="B1" s="15"/>
      <c r="C1" s="15"/>
    </row>
    <row r="2" spans="1:3" ht="15" customHeight="1">
      <c r="A2" s="1"/>
    </row>
    <row r="3" spans="1:3" s="27" customFormat="1" ht="15" customHeight="1"/>
    <row r="4" spans="1:3" s="27" customFormat="1" ht="39" customHeight="1" thickBot="1">
      <c r="A4" s="24" t="s">
        <v>18</v>
      </c>
      <c r="B4" s="65" t="s">
        <v>9</v>
      </c>
      <c r="C4" s="66" t="s">
        <v>10</v>
      </c>
    </row>
    <row r="5" spans="1:3" s="27" customFormat="1" ht="21" customHeight="1" thickTop="1">
      <c r="A5" s="39" t="s">
        <v>19</v>
      </c>
      <c r="B5" s="67">
        <v>6372.1870994121973</v>
      </c>
      <c r="C5" s="47">
        <v>6784.7410253010557</v>
      </c>
    </row>
    <row r="6" spans="1:3" s="27" customFormat="1" ht="21" customHeight="1">
      <c r="A6" s="39" t="s">
        <v>20</v>
      </c>
      <c r="B6" s="67">
        <v>4978.4715479960232</v>
      </c>
      <c r="C6" s="47">
        <v>5783.6712810238587</v>
      </c>
    </row>
    <row r="7" spans="1:3" s="27" customFormat="1" ht="21" customHeight="1">
      <c r="A7" s="68" t="s">
        <v>21</v>
      </c>
      <c r="B7" s="69">
        <v>1393.7155514161739</v>
      </c>
      <c r="C7" s="70">
        <v>1001.0697442771968</v>
      </c>
    </row>
    <row r="8" spans="1:3" s="27" customFormat="1" ht="21" customHeight="1">
      <c r="A8" s="39" t="s">
        <v>22</v>
      </c>
      <c r="B8" s="67">
        <v>767.98799655577989</v>
      </c>
      <c r="C8" s="47">
        <v>916.81684135888622</v>
      </c>
    </row>
    <row r="9" spans="1:3" s="27" customFormat="1" ht="21" customHeight="1">
      <c r="A9" s="39" t="s">
        <v>23</v>
      </c>
      <c r="B9" s="67">
        <v>342.89499073826505</v>
      </c>
      <c r="C9" s="47">
        <v>634.14271435132207</v>
      </c>
    </row>
    <row r="10" spans="1:3" s="27" customFormat="1" ht="21" customHeight="1">
      <c r="A10" s="68" t="s">
        <v>24</v>
      </c>
      <c r="B10" s="69">
        <v>-425.09300581751489</v>
      </c>
      <c r="C10" s="70">
        <v>-282.67412700756421</v>
      </c>
    </row>
    <row r="11" spans="1:3" s="27" customFormat="1" ht="21" customHeight="1">
      <c r="A11" s="68" t="s">
        <v>25</v>
      </c>
      <c r="B11" s="69">
        <v>968.6225455986588</v>
      </c>
      <c r="C11" s="70">
        <v>718.39561726963257</v>
      </c>
    </row>
    <row r="12" spans="1:3" s="27" customFormat="1" ht="21" customHeight="1">
      <c r="A12" s="39"/>
      <c r="B12" s="67"/>
      <c r="C12" s="47"/>
    </row>
    <row r="13" spans="1:3" s="27" customFormat="1" ht="21" customHeight="1">
      <c r="A13" s="39" t="s">
        <v>74</v>
      </c>
      <c r="B13" s="67">
        <v>-245.08090053525495</v>
      </c>
      <c r="C13" s="47">
        <v>496.0012431169979</v>
      </c>
    </row>
    <row r="14" spans="1:3" s="27" customFormat="1" ht="21" customHeight="1">
      <c r="A14" s="39" t="s">
        <v>75</v>
      </c>
      <c r="B14" s="67">
        <v>21.866584381391256</v>
      </c>
      <c r="C14" s="47">
        <v>-65.553695347355514</v>
      </c>
    </row>
    <row r="15" spans="1:3" s="27" customFormat="1" ht="21" customHeight="1">
      <c r="A15" s="68" t="s">
        <v>76</v>
      </c>
      <c r="B15" s="69">
        <v>-223.2143161538639</v>
      </c>
      <c r="C15" s="70">
        <v>430.44754776964248</v>
      </c>
    </row>
    <row r="16" spans="1:3" s="27" customFormat="1" ht="21" customHeight="1">
      <c r="A16" s="39" t="s">
        <v>77</v>
      </c>
      <c r="B16" s="67">
        <v>117.01187944022989</v>
      </c>
      <c r="C16" s="47">
        <v>714.28778909585355</v>
      </c>
    </row>
    <row r="17" spans="1:3" s="27" customFormat="1" ht="21" customHeight="1">
      <c r="A17" s="68" t="s">
        <v>78</v>
      </c>
      <c r="B17" s="69">
        <v>-340.22619559409378</v>
      </c>
      <c r="C17" s="70">
        <v>-283.84024132621107</v>
      </c>
    </row>
    <row r="18" spans="1:3" s="27" customFormat="1" ht="21" customHeight="1">
      <c r="A18" s="39"/>
      <c r="B18" s="67"/>
      <c r="C18" s="47"/>
    </row>
    <row r="19" spans="1:3" s="27" customFormat="1" ht="21" customHeight="1">
      <c r="A19" s="39" t="s">
        <v>79</v>
      </c>
      <c r="B19" s="67">
        <v>613.55751304789521</v>
      </c>
      <c r="C19" s="47">
        <v>605.32562228708503</v>
      </c>
    </row>
    <row r="20" spans="1:3" s="27" customFormat="1" ht="21" customHeight="1">
      <c r="A20" s="39" t="s">
        <v>29</v>
      </c>
      <c r="B20" s="67">
        <v>-17.672966105341338</v>
      </c>
      <c r="C20" s="47">
        <v>-75.261302764607606</v>
      </c>
    </row>
    <row r="21" spans="1:3" s="27" customFormat="1" ht="21" customHeight="1">
      <c r="A21" s="39" t="s">
        <v>80</v>
      </c>
      <c r="B21" s="67">
        <v>12.917297488194748</v>
      </c>
      <c r="C21" s="47">
        <v>-23.770822312743462</v>
      </c>
    </row>
    <row r="22" spans="1:3" s="27" customFormat="1" ht="21" customHeight="1">
      <c r="A22" s="39" t="s">
        <v>31</v>
      </c>
      <c r="B22" s="67">
        <v>-30.299580586137182</v>
      </c>
      <c r="C22" s="47">
        <v>-18.718966203038619</v>
      </c>
    </row>
    <row r="23" spans="1:3" s="27" customFormat="1" ht="21" customHeight="1">
      <c r="A23" s="39" t="s">
        <v>81</v>
      </c>
      <c r="B23" s="67">
        <v>-231.32436070237796</v>
      </c>
      <c r="C23" s="47">
        <v>-8.7452243237163358</v>
      </c>
    </row>
    <row r="24" spans="1:3" s="27" customFormat="1" ht="21" customHeight="1">
      <c r="A24" s="39" t="s">
        <v>82</v>
      </c>
      <c r="B24" s="67">
        <v>-47.591847077774304</v>
      </c>
      <c r="C24" s="47">
        <v>-42.83766924637635</v>
      </c>
    </row>
    <row r="25" spans="1:3" s="27" customFormat="1" ht="21" customHeight="1">
      <c r="A25" s="68" t="s">
        <v>83</v>
      </c>
      <c r="B25" s="69">
        <v>299.58605606445883</v>
      </c>
      <c r="C25" s="70">
        <v>435.99163743660273</v>
      </c>
    </row>
    <row r="26" spans="1:3" s="27" customFormat="1" ht="21" customHeight="1">
      <c r="A26" s="39"/>
      <c r="B26" s="67"/>
      <c r="C26" s="47"/>
    </row>
    <row r="27" spans="1:3" s="27" customFormat="1" ht="21" customHeight="1">
      <c r="A27" s="39" t="s">
        <v>84</v>
      </c>
      <c r="B27" s="67">
        <v>-134.22480263399171</v>
      </c>
      <c r="C27" s="47">
        <v>-678.94115315959789</v>
      </c>
    </row>
    <row r="28" spans="1:3" s="27" customFormat="1" ht="21" customHeight="1">
      <c r="A28" s="39" t="s">
        <v>85</v>
      </c>
      <c r="B28" s="67">
        <v>117.01187944022989</v>
      </c>
      <c r="C28" s="47">
        <v>714.28778909585355</v>
      </c>
    </row>
    <row r="29" spans="1:3" s="27" customFormat="1" ht="21" customHeight="1">
      <c r="A29" s="39" t="s">
        <v>86</v>
      </c>
      <c r="B29" s="67">
        <v>-2.3464412283330263</v>
      </c>
      <c r="C29" s="47">
        <v>53.596645349960802</v>
      </c>
    </row>
    <row r="30" spans="1:3" s="27" customFormat="1" ht="21" customHeight="1">
      <c r="A30" s="68" t="s">
        <v>87</v>
      </c>
      <c r="B30" s="69">
        <v>-19.559364422094852</v>
      </c>
      <c r="C30" s="70">
        <v>88.943281286216433</v>
      </c>
    </row>
    <row r="31" spans="1:3" s="27" customFormat="1" ht="21" customHeight="1">
      <c r="A31" s="39"/>
      <c r="B31" s="67"/>
      <c r="C31" s="47"/>
    </row>
    <row r="32" spans="1:3" s="27" customFormat="1" ht="21" customHeight="1">
      <c r="A32" s="39" t="s">
        <v>88</v>
      </c>
      <c r="B32" s="67">
        <v>33.199692906378317</v>
      </c>
      <c r="C32" s="47">
        <v>47.124251356199785</v>
      </c>
    </row>
    <row r="33" spans="1:3" s="27" customFormat="1" ht="21" customHeight="1">
      <c r="A33" s="39" t="s">
        <v>89</v>
      </c>
      <c r="B33" s="67">
        <v>-203.3154831913061</v>
      </c>
      <c r="C33" s="47">
        <v>-215.57283781391089</v>
      </c>
    </row>
    <row r="34" spans="1:3" s="27" customFormat="1" ht="21" customHeight="1">
      <c r="A34" s="68" t="s">
        <v>33</v>
      </c>
      <c r="B34" s="69">
        <v>-170.11579028492778</v>
      </c>
      <c r="C34" s="70">
        <v>-168.44858645771109</v>
      </c>
    </row>
    <row r="35" spans="1:3" s="27" customFormat="1" ht="21" customHeight="1">
      <c r="A35" s="39"/>
      <c r="B35" s="67"/>
      <c r="C35" s="47"/>
    </row>
    <row r="36" spans="1:3" s="27" customFormat="1" ht="21" customHeight="1">
      <c r="A36" s="68" t="s">
        <v>34</v>
      </c>
      <c r="B36" s="69">
        <v>738.3072513620009</v>
      </c>
      <c r="C36" s="70">
        <v>791.04170820852949</v>
      </c>
    </row>
    <row r="37" spans="1:3" s="27" customFormat="1" ht="21" customHeight="1">
      <c r="A37" s="39"/>
      <c r="B37" s="67"/>
      <c r="C37" s="47"/>
    </row>
    <row r="38" spans="1:3" s="27" customFormat="1" ht="21" customHeight="1">
      <c r="A38" s="39" t="s">
        <v>35</v>
      </c>
      <c r="B38" s="67">
        <v>-21.723461502347782</v>
      </c>
      <c r="C38" s="47">
        <v>-25.627603734374151</v>
      </c>
    </row>
    <row r="39" spans="1:3" s="27" customFormat="1" ht="21" customHeight="1">
      <c r="A39" s="68" t="s">
        <v>36</v>
      </c>
      <c r="B39" s="69">
        <v>716.58378985965305</v>
      </c>
      <c r="C39" s="70">
        <v>765.41410447415524</v>
      </c>
    </row>
    <row r="40" spans="1:3" s="27" customFormat="1" ht="21" customHeight="1">
      <c r="A40" s="39" t="s">
        <v>37</v>
      </c>
      <c r="B40" s="67">
        <v>-36.756914045220256</v>
      </c>
      <c r="C40" s="47">
        <v>-72.400796638277114</v>
      </c>
    </row>
    <row r="41" spans="1:3" s="27" customFormat="1" ht="21" customHeight="1">
      <c r="A41" s="68" t="s">
        <v>90</v>
      </c>
      <c r="B41" s="69">
        <v>679.82687581443281</v>
      </c>
      <c r="C41" s="70">
        <v>693.01330783587809</v>
      </c>
    </row>
    <row r="42" spans="1:3" s="27" customFormat="1" ht="21" customHeight="1">
      <c r="A42" s="39" t="s">
        <v>28</v>
      </c>
      <c r="B42" s="67"/>
      <c r="C42" s="47"/>
    </row>
    <row r="43" spans="1:3" s="27" customFormat="1" ht="21" customHeight="1">
      <c r="A43" s="39" t="s">
        <v>39</v>
      </c>
      <c r="B43" s="67">
        <v>28.986633858136599</v>
      </c>
      <c r="C43" s="47">
        <v>29.752631169151559</v>
      </c>
    </row>
    <row r="44" spans="1:3" s="27" customFormat="1" ht="21" customHeight="1">
      <c r="A44" s="68" t="s">
        <v>40</v>
      </c>
      <c r="B44" s="69">
        <v>650.8402419562965</v>
      </c>
      <c r="C44" s="70">
        <v>663.26067666672657</v>
      </c>
    </row>
  </sheetData>
  <pageMargins left="0.70866141732283505" right="0.70866141732283505" top="0.78740157480314998" bottom="0.78740157480314998" header="0.31496062992126" footer="0.31496062992126"/>
  <pageSetup paperSize="9" scale="7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K36"/>
  <sheetViews>
    <sheetView showGridLines="0" zoomScaleNormal="100" workbookViewId="0"/>
  </sheetViews>
  <sheetFormatPr defaultColWidth="11.44140625" defaultRowHeight="13.2"/>
  <cols>
    <col min="1" max="1" width="65.77734375" style="2" customWidth="1"/>
    <col min="2" max="9" width="18.77734375" style="11" customWidth="1"/>
    <col min="10" max="16384" width="11.44140625" style="2"/>
  </cols>
  <sheetData>
    <row r="1" spans="1:11" ht="33" customHeight="1" thickBot="1">
      <c r="A1" s="14" t="s">
        <v>0</v>
      </c>
      <c r="B1" s="15"/>
      <c r="C1" s="14"/>
      <c r="D1" s="15"/>
      <c r="E1" s="14"/>
      <c r="F1" s="15"/>
      <c r="G1" s="14"/>
      <c r="H1" s="15"/>
      <c r="I1" s="14"/>
    </row>
    <row r="2" spans="1:11" ht="20.399999999999999">
      <c r="A2" s="1"/>
    </row>
    <row r="3" spans="1:11" ht="13.8">
      <c r="A3" s="3"/>
    </row>
    <row r="4" spans="1:11" s="27" customFormat="1" ht="20.100000000000001" customHeight="1" thickBot="1">
      <c r="A4" s="135" t="s">
        <v>41</v>
      </c>
      <c r="B4" s="24" t="s">
        <v>69</v>
      </c>
      <c r="C4" s="24"/>
      <c r="D4" s="24" t="s">
        <v>70</v>
      </c>
      <c r="E4" s="24"/>
      <c r="F4" s="24" t="s">
        <v>71</v>
      </c>
      <c r="G4" s="24"/>
      <c r="H4" s="24" t="s">
        <v>72</v>
      </c>
      <c r="I4" s="24"/>
    </row>
    <row r="5" spans="1:11" s="27" customFormat="1" ht="25.2" customHeight="1" thickTop="1" thickBot="1">
      <c r="A5" s="71" t="s">
        <v>18</v>
      </c>
      <c r="B5" s="25" t="s">
        <v>13</v>
      </c>
      <c r="C5" s="26" t="s">
        <v>14</v>
      </c>
      <c r="D5" s="25" t="s">
        <v>13</v>
      </c>
      <c r="E5" s="26" t="s">
        <v>14</v>
      </c>
      <c r="F5" s="25" t="s">
        <v>13</v>
      </c>
      <c r="G5" s="26" t="s">
        <v>14</v>
      </c>
      <c r="H5" s="25" t="s">
        <v>13</v>
      </c>
      <c r="I5" s="26" t="s">
        <v>14</v>
      </c>
    </row>
    <row r="6" spans="1:11" s="27" customFormat="1" ht="18.600000000000001" thickTop="1">
      <c r="A6" s="72" t="s">
        <v>42</v>
      </c>
      <c r="B6" s="67"/>
      <c r="C6" s="47"/>
      <c r="D6" s="67"/>
      <c r="E6" s="47"/>
      <c r="F6" s="67"/>
      <c r="G6" s="47"/>
      <c r="H6" s="67"/>
      <c r="I6" s="47"/>
    </row>
    <row r="7" spans="1:11" s="27" customFormat="1" ht="18">
      <c r="A7" s="30" t="s">
        <v>43</v>
      </c>
      <c r="B7" s="67">
        <v>44532.1</v>
      </c>
      <c r="C7" s="47">
        <v>45072.6</v>
      </c>
      <c r="D7" s="67">
        <v>10708.4</v>
      </c>
      <c r="E7" s="47">
        <v>11035.4</v>
      </c>
      <c r="F7" s="67">
        <v>15</v>
      </c>
      <c r="G7" s="47">
        <v>32</v>
      </c>
      <c r="H7" s="67">
        <v>55255.5</v>
      </c>
      <c r="I7" s="47">
        <v>56140</v>
      </c>
    </row>
    <row r="8" spans="1:11" s="27" customFormat="1" ht="18">
      <c r="A8" s="30" t="s">
        <v>44</v>
      </c>
      <c r="B8" s="67">
        <v>5646</v>
      </c>
      <c r="C8" s="47">
        <v>5523.6</v>
      </c>
      <c r="D8" s="67">
        <v>548.29999999999995</v>
      </c>
      <c r="E8" s="47">
        <v>907.9</v>
      </c>
      <c r="F8" s="67">
        <v>9</v>
      </c>
      <c r="G8" s="47">
        <v>1.3</v>
      </c>
      <c r="H8" s="67">
        <v>6203.2</v>
      </c>
      <c r="I8" s="47">
        <v>6432.8</v>
      </c>
    </row>
    <row r="9" spans="1:11" s="27" customFormat="1" ht="18">
      <c r="A9" s="28" t="s">
        <v>45</v>
      </c>
      <c r="B9" s="67">
        <v>2801.3</v>
      </c>
      <c r="C9" s="47">
        <v>2605.1999999999998</v>
      </c>
      <c r="D9" s="67">
        <v>0</v>
      </c>
      <c r="E9" s="47">
        <v>0</v>
      </c>
      <c r="F9" s="67">
        <v>0</v>
      </c>
      <c r="G9" s="47">
        <v>0</v>
      </c>
      <c r="H9" s="67">
        <v>2801.3</v>
      </c>
      <c r="I9" s="47">
        <v>2605.1999999999998</v>
      </c>
    </row>
    <row r="10" spans="1:11" s="27" customFormat="1" ht="18">
      <c r="A10" s="28" t="s">
        <v>46</v>
      </c>
      <c r="B10" s="67">
        <v>72.599999999999994</v>
      </c>
      <c r="C10" s="47">
        <v>72.400000000000006</v>
      </c>
      <c r="D10" s="67">
        <v>13.9</v>
      </c>
      <c r="E10" s="47">
        <v>46.7</v>
      </c>
      <c r="F10" s="67">
        <v>0</v>
      </c>
      <c r="G10" s="47">
        <v>0</v>
      </c>
      <c r="H10" s="67">
        <v>86.5</v>
      </c>
      <c r="I10" s="47">
        <v>119.1</v>
      </c>
    </row>
    <row r="11" spans="1:11" s="27" customFormat="1" ht="18">
      <c r="A11" s="30" t="s">
        <v>47</v>
      </c>
      <c r="B11" s="67">
        <v>216</v>
      </c>
      <c r="C11" s="47">
        <v>154.19999999999999</v>
      </c>
      <c r="D11" s="67">
        <v>12.3</v>
      </c>
      <c r="E11" s="47">
        <v>436.9</v>
      </c>
      <c r="F11" s="67">
        <v>0</v>
      </c>
      <c r="G11" s="47">
        <v>0</v>
      </c>
      <c r="H11" s="67">
        <v>228.3</v>
      </c>
      <c r="I11" s="47">
        <v>591.1</v>
      </c>
    </row>
    <row r="12" spans="1:11" s="38" customFormat="1" ht="18">
      <c r="A12" s="72" t="s">
        <v>48</v>
      </c>
      <c r="B12" s="67">
        <v>53267.8</v>
      </c>
      <c r="C12" s="47">
        <v>53428</v>
      </c>
      <c r="D12" s="67">
        <v>11282.9</v>
      </c>
      <c r="E12" s="47">
        <v>12426.9</v>
      </c>
      <c r="F12" s="67">
        <v>24</v>
      </c>
      <c r="G12" s="47">
        <v>33.299999999999997</v>
      </c>
      <c r="H12" s="67">
        <v>64574.8</v>
      </c>
      <c r="I12" s="47">
        <v>65888.2</v>
      </c>
      <c r="K12" s="27"/>
    </row>
    <row r="13" spans="1:11" s="27" customFormat="1" ht="18">
      <c r="A13" s="28" t="s">
        <v>49</v>
      </c>
      <c r="B13" s="67">
        <v>1687.1</v>
      </c>
      <c r="C13" s="47">
        <v>2086.1</v>
      </c>
      <c r="D13" s="67">
        <v>610.20000000000005</v>
      </c>
      <c r="E13" s="47">
        <v>479.9</v>
      </c>
      <c r="F13" s="67">
        <v>0</v>
      </c>
      <c r="G13" s="47">
        <v>0</v>
      </c>
      <c r="H13" s="67">
        <v>2297.3000000000002</v>
      </c>
      <c r="I13" s="47">
        <v>2566.1</v>
      </c>
      <c r="K13" s="38"/>
    </row>
    <row r="14" spans="1:11" s="27" customFormat="1" ht="15" customHeight="1">
      <c r="A14" s="28" t="s">
        <v>50</v>
      </c>
      <c r="B14" s="67">
        <v>-333.6</v>
      </c>
      <c r="C14" s="47">
        <v>-804.8</v>
      </c>
      <c r="D14" s="67">
        <v>-306.60000000000002</v>
      </c>
      <c r="E14" s="47">
        <v>-259.8</v>
      </c>
      <c r="F14" s="67">
        <v>0</v>
      </c>
      <c r="G14" s="47">
        <v>0</v>
      </c>
      <c r="H14" s="67">
        <v>-640.20000000000005</v>
      </c>
      <c r="I14" s="47">
        <v>-1064.5999999999999</v>
      </c>
    </row>
    <row r="15" spans="1:11" s="38" customFormat="1" ht="18">
      <c r="A15" s="72" t="s">
        <v>51</v>
      </c>
      <c r="B15" s="67">
        <v>1353.5</v>
      </c>
      <c r="C15" s="47">
        <v>1281.4000000000001</v>
      </c>
      <c r="D15" s="67">
        <v>303.7</v>
      </c>
      <c r="E15" s="47">
        <v>220.1</v>
      </c>
      <c r="F15" s="67">
        <v>0</v>
      </c>
      <c r="G15" s="47">
        <v>0</v>
      </c>
      <c r="H15" s="67">
        <v>1657.1</v>
      </c>
      <c r="I15" s="47">
        <v>1501.5</v>
      </c>
      <c r="K15" s="27"/>
    </row>
    <row r="16" spans="1:11" s="27" customFormat="1" ht="18">
      <c r="A16" s="28" t="s">
        <v>52</v>
      </c>
      <c r="B16" s="67">
        <v>71.2</v>
      </c>
      <c r="C16" s="47">
        <v>631.70000000000005</v>
      </c>
      <c r="D16" s="67">
        <v>933.5</v>
      </c>
      <c r="E16" s="47">
        <v>874</v>
      </c>
      <c r="F16" s="67">
        <v>0</v>
      </c>
      <c r="G16" s="47">
        <v>0</v>
      </c>
      <c r="H16" s="67">
        <v>1004.7</v>
      </c>
      <c r="I16" s="47">
        <v>1505.7</v>
      </c>
      <c r="K16" s="38"/>
    </row>
    <row r="17" spans="1:11" s="27" customFormat="1" ht="18">
      <c r="A17" s="28" t="s">
        <v>53</v>
      </c>
      <c r="B17" s="67">
        <v>982.3</v>
      </c>
      <c r="C17" s="47">
        <v>938.5</v>
      </c>
      <c r="D17" s="67">
        <v>272.39999999999998</v>
      </c>
      <c r="E17" s="47">
        <v>308.8</v>
      </c>
      <c r="F17" s="67">
        <v>3.9</v>
      </c>
      <c r="G17" s="47">
        <v>5.8</v>
      </c>
      <c r="H17" s="67">
        <v>1258.5999999999999</v>
      </c>
      <c r="I17" s="47">
        <v>1253.0999999999999</v>
      </c>
    </row>
    <row r="18" spans="1:11" s="27" customFormat="1" ht="18">
      <c r="A18" s="28" t="s">
        <v>54</v>
      </c>
      <c r="B18" s="67">
        <v>2192.9</v>
      </c>
      <c r="C18" s="47">
        <v>2883.5</v>
      </c>
      <c r="D18" s="67">
        <v>346.9</v>
      </c>
      <c r="E18" s="47">
        <v>281</v>
      </c>
      <c r="F18" s="67">
        <v>-1441.2</v>
      </c>
      <c r="G18" s="47">
        <v>-1916.7</v>
      </c>
      <c r="H18" s="67">
        <v>1098.5999999999999</v>
      </c>
      <c r="I18" s="47">
        <v>1247.8</v>
      </c>
    </row>
    <row r="19" spans="1:11" s="27" customFormat="1" ht="18">
      <c r="A19" s="28" t="s">
        <v>55</v>
      </c>
      <c r="B19" s="67">
        <v>0</v>
      </c>
      <c r="C19" s="47">
        <v>40.4</v>
      </c>
      <c r="D19" s="67">
        <v>0</v>
      </c>
      <c r="E19" s="47">
        <v>0</v>
      </c>
      <c r="F19" s="67">
        <v>0</v>
      </c>
      <c r="G19" s="47">
        <v>0</v>
      </c>
      <c r="H19" s="67">
        <v>0</v>
      </c>
      <c r="I19" s="47">
        <v>40.4</v>
      </c>
    </row>
    <row r="20" spans="1:11" s="38" customFormat="1" ht="18">
      <c r="A20" s="72" t="s">
        <v>56</v>
      </c>
      <c r="B20" s="67">
        <v>57867.8</v>
      </c>
      <c r="C20" s="47">
        <v>59203.4</v>
      </c>
      <c r="D20" s="67">
        <v>13139.3</v>
      </c>
      <c r="E20" s="47">
        <v>14110.9</v>
      </c>
      <c r="F20" s="67">
        <v>-1413.3</v>
      </c>
      <c r="G20" s="47">
        <v>-1877.6</v>
      </c>
      <c r="H20" s="67">
        <v>69593.7</v>
      </c>
      <c r="I20" s="47">
        <v>71436.7</v>
      </c>
      <c r="K20" s="27"/>
    </row>
    <row r="21" spans="1:11" s="27" customFormat="1" ht="18.600000000000001" thickBot="1">
      <c r="A21" s="31" t="s">
        <v>57</v>
      </c>
      <c r="B21" s="32"/>
      <c r="C21" s="31"/>
      <c r="D21" s="32"/>
      <c r="E21" s="31"/>
      <c r="F21" s="32"/>
      <c r="G21" s="31"/>
      <c r="H21" s="32">
        <v>752.1</v>
      </c>
      <c r="I21" s="133">
        <v>690.6</v>
      </c>
      <c r="K21" s="38"/>
    </row>
    <row r="22" spans="1:11" s="27" customFormat="1" ht="18" customHeight="1" thickBot="1">
      <c r="A22" s="34" t="s">
        <v>58</v>
      </c>
      <c r="B22" s="32"/>
      <c r="C22" s="34"/>
      <c r="D22" s="32"/>
      <c r="E22" s="34"/>
      <c r="F22" s="32"/>
      <c r="G22" s="34"/>
      <c r="H22" s="32">
        <v>70345.899999999994</v>
      </c>
      <c r="I22" s="134">
        <v>72127.3</v>
      </c>
    </row>
    <row r="23" spans="1:11" s="27" customFormat="1" ht="13.8">
      <c r="B23" s="73"/>
      <c r="C23" s="73"/>
      <c r="D23" s="73"/>
      <c r="E23" s="73"/>
      <c r="F23" s="73"/>
      <c r="G23" s="73"/>
      <c r="H23" s="73"/>
      <c r="I23" s="73"/>
    </row>
    <row r="24" spans="1:11" s="27" customFormat="1" ht="39.75" customHeight="1">
      <c r="A24" s="44" t="s">
        <v>59</v>
      </c>
      <c r="B24" s="74"/>
      <c r="C24" s="73"/>
      <c r="D24" s="74"/>
      <c r="E24" s="73"/>
      <c r="F24" s="74"/>
      <c r="G24" s="73"/>
      <c r="H24" s="74"/>
      <c r="I24" s="73"/>
    </row>
    <row r="25" spans="1:11" s="27" customFormat="1" ht="25.2" customHeight="1" thickBot="1">
      <c r="A25" s="71" t="s">
        <v>18</v>
      </c>
      <c r="B25" s="25"/>
      <c r="C25" s="26"/>
      <c r="D25" s="25"/>
      <c r="E25" s="26"/>
      <c r="F25" s="25"/>
      <c r="G25" s="26"/>
      <c r="H25" s="25"/>
      <c r="I25" s="26"/>
    </row>
    <row r="26" spans="1:11" s="27" customFormat="1" ht="18.600000000000001" thickTop="1">
      <c r="A26" s="72" t="s">
        <v>60</v>
      </c>
      <c r="B26" s="67"/>
      <c r="C26" s="47"/>
      <c r="D26" s="67"/>
      <c r="E26" s="47"/>
      <c r="F26" s="67"/>
      <c r="G26" s="47"/>
      <c r="H26" s="67"/>
      <c r="I26" s="47"/>
    </row>
    <row r="27" spans="1:11" s="27" customFormat="1" ht="18">
      <c r="A27" s="72" t="s">
        <v>61</v>
      </c>
      <c r="B27" s="67">
        <v>38574.6</v>
      </c>
      <c r="C27" s="47">
        <v>39618.300000000003</v>
      </c>
      <c r="D27" s="67">
        <v>9053.2999999999993</v>
      </c>
      <c r="E27" s="47">
        <v>9299.2999999999993</v>
      </c>
      <c r="F27" s="67">
        <v>0</v>
      </c>
      <c r="G27" s="47">
        <v>0</v>
      </c>
      <c r="H27" s="67">
        <v>47628</v>
      </c>
      <c r="I27" s="47">
        <v>48917.599999999999</v>
      </c>
    </row>
    <row r="28" spans="1:11" s="27" customFormat="1" ht="18">
      <c r="A28" s="28" t="s">
        <v>62</v>
      </c>
      <c r="B28" s="67">
        <v>286.2</v>
      </c>
      <c r="C28" s="47">
        <v>448.5</v>
      </c>
      <c r="D28" s="67">
        <v>182.2</v>
      </c>
      <c r="E28" s="47">
        <v>207.8</v>
      </c>
      <c r="F28" s="67">
        <v>0</v>
      </c>
      <c r="G28" s="47">
        <v>0</v>
      </c>
      <c r="H28" s="67">
        <v>468.4</v>
      </c>
      <c r="I28" s="47">
        <v>656.3</v>
      </c>
    </row>
    <row r="29" spans="1:11" s="27" customFormat="1" ht="18">
      <c r="A29" s="28" t="s">
        <v>63</v>
      </c>
      <c r="B29" s="67">
        <v>671.3</v>
      </c>
      <c r="C29" s="47">
        <v>642.29999999999995</v>
      </c>
      <c r="D29" s="67">
        <v>23.7</v>
      </c>
      <c r="E29" s="47">
        <v>27.8</v>
      </c>
      <c r="F29" s="67">
        <v>3499.3</v>
      </c>
      <c r="G29" s="47">
        <v>3998.8</v>
      </c>
      <c r="H29" s="67">
        <v>4194.3</v>
      </c>
      <c r="I29" s="47">
        <v>4669</v>
      </c>
    </row>
    <row r="30" spans="1:11" s="27" customFormat="1" ht="18">
      <c r="A30" s="28" t="s">
        <v>64</v>
      </c>
      <c r="B30" s="67">
        <v>2057.6999999999998</v>
      </c>
      <c r="C30" s="47">
        <v>1976.6</v>
      </c>
      <c r="D30" s="67">
        <v>2253</v>
      </c>
      <c r="E30" s="47">
        <v>2712.8</v>
      </c>
      <c r="F30" s="67">
        <v>-1426.8</v>
      </c>
      <c r="G30" s="47">
        <v>-1894.5</v>
      </c>
      <c r="H30" s="67">
        <v>2883.9</v>
      </c>
      <c r="I30" s="47">
        <v>2794.9</v>
      </c>
    </row>
    <row r="31" spans="1:11" s="38" customFormat="1" ht="18">
      <c r="A31" s="72" t="s">
        <v>65</v>
      </c>
      <c r="B31" s="67">
        <v>41589.800000000003</v>
      </c>
      <c r="C31" s="47">
        <v>42685.599999999999</v>
      </c>
      <c r="D31" s="67">
        <v>11512.3</v>
      </c>
      <c r="E31" s="47">
        <v>12247.7</v>
      </c>
      <c r="F31" s="67">
        <v>2072.5</v>
      </c>
      <c r="G31" s="47">
        <v>2104.3000000000002</v>
      </c>
      <c r="H31" s="67">
        <v>55174.6</v>
      </c>
      <c r="I31" s="47">
        <v>57037.7</v>
      </c>
    </row>
    <row r="32" spans="1:11" s="27" customFormat="1" ht="18">
      <c r="A32" s="28" t="s">
        <v>66</v>
      </c>
      <c r="B32" s="67"/>
      <c r="C32" s="47"/>
      <c r="D32" s="67"/>
      <c r="E32" s="47"/>
      <c r="F32" s="67"/>
      <c r="G32" s="47"/>
      <c r="H32" s="67">
        <v>434.9</v>
      </c>
      <c r="I32" s="47">
        <v>603.9</v>
      </c>
    </row>
    <row r="33" spans="1:9" s="27" customFormat="1" ht="18.600000000000001" thickBot="1">
      <c r="A33" s="31" t="s">
        <v>67</v>
      </c>
      <c r="B33" s="32"/>
      <c r="C33" s="31"/>
      <c r="D33" s="32"/>
      <c r="E33" s="31"/>
      <c r="F33" s="32"/>
      <c r="G33" s="31"/>
      <c r="H33" s="32">
        <v>1838.2</v>
      </c>
      <c r="I33" s="133">
        <v>1797.4</v>
      </c>
    </row>
    <row r="34" spans="1:9" s="27" customFormat="1" ht="18" customHeight="1" thickBot="1">
      <c r="A34" s="34" t="s">
        <v>68</v>
      </c>
      <c r="B34" s="32"/>
      <c r="C34" s="34"/>
      <c r="D34" s="32"/>
      <c r="E34" s="34"/>
      <c r="F34" s="32"/>
      <c r="G34" s="34"/>
      <c r="H34" s="32">
        <v>57447.7</v>
      </c>
      <c r="I34" s="134">
        <v>59439</v>
      </c>
    </row>
    <row r="36" spans="1:9">
      <c r="A36" s="4"/>
    </row>
  </sheetData>
  <pageMargins left="0.70866141732283505" right="0.70866141732283505" top="0.78740157480314998" bottom="0.78740157480314998" header="0.31496062992126" footer="0.31496062992126"/>
  <pageSetup paperSize="9" scale="6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30"/>
  <sheetViews>
    <sheetView showGridLines="0" zoomScaleNormal="100" workbookViewId="0"/>
  </sheetViews>
  <sheetFormatPr defaultColWidth="11.44140625" defaultRowHeight="13.2"/>
  <cols>
    <col min="1" max="1" width="65.77734375" style="11" customWidth="1"/>
    <col min="2" max="9" width="20.77734375" style="2" customWidth="1"/>
    <col min="10" max="16384" width="11.44140625" style="12"/>
  </cols>
  <sheetData>
    <row r="1" spans="1:11" ht="33" customHeight="1" thickBot="1">
      <c r="A1" s="14" t="s">
        <v>16</v>
      </c>
      <c r="B1" s="15"/>
      <c r="C1" s="15"/>
      <c r="D1" s="14"/>
      <c r="E1" s="15"/>
      <c r="F1" s="15"/>
      <c r="G1" s="14"/>
      <c r="H1" s="15"/>
      <c r="I1" s="15"/>
    </row>
    <row r="2" spans="1:11" ht="20.399999999999999">
      <c r="A2" s="1"/>
    </row>
    <row r="3" spans="1:11" s="75" customFormat="1" ht="13.8">
      <c r="A3" s="3"/>
      <c r="B3" s="27"/>
      <c r="C3" s="27"/>
      <c r="D3" s="27"/>
      <c r="E3" s="27"/>
      <c r="F3" s="27"/>
      <c r="G3" s="27"/>
      <c r="H3" s="27"/>
      <c r="I3" s="27"/>
    </row>
    <row r="4" spans="1:11" s="27" customFormat="1" ht="20.100000000000001" customHeight="1" thickBot="1">
      <c r="A4" s="24" t="s">
        <v>17</v>
      </c>
      <c r="B4" s="24" t="s">
        <v>69</v>
      </c>
      <c r="C4" s="24"/>
      <c r="D4" s="24" t="s">
        <v>70</v>
      </c>
      <c r="E4" s="24"/>
      <c r="F4" s="24" t="s">
        <v>71</v>
      </c>
      <c r="G4" s="24"/>
      <c r="H4" s="24" t="s">
        <v>72</v>
      </c>
      <c r="I4" s="24"/>
    </row>
    <row r="5" spans="1:11" s="75" customFormat="1" ht="19.2" thickTop="1" thickBot="1">
      <c r="A5" s="71" t="s">
        <v>18</v>
      </c>
      <c r="B5" s="66" t="s">
        <v>11</v>
      </c>
      <c r="C5" s="65" t="s">
        <v>12</v>
      </c>
      <c r="D5" s="66" t="s">
        <v>11</v>
      </c>
      <c r="E5" s="65" t="s">
        <v>12</v>
      </c>
      <c r="F5" s="66" t="s">
        <v>11</v>
      </c>
      <c r="G5" s="65" t="s">
        <v>12</v>
      </c>
      <c r="H5" s="66" t="s">
        <v>11</v>
      </c>
      <c r="I5" s="65" t="s">
        <v>12</v>
      </c>
    </row>
    <row r="6" spans="1:11" s="75" customFormat="1" ht="18.600000000000001" thickTop="1">
      <c r="A6" s="39" t="s">
        <v>19</v>
      </c>
      <c r="B6" s="67">
        <v>13931.947275934665</v>
      </c>
      <c r="C6" s="47">
        <v>13939.06247613165</v>
      </c>
      <c r="D6" s="67">
        <v>5778.697170611862</v>
      </c>
      <c r="E6" s="47">
        <v>5762.0813517457518</v>
      </c>
      <c r="F6" s="67">
        <v>-4.1648745536804202E-11</v>
      </c>
      <c r="G6" s="47">
        <v>-4.0054321289062498E-11</v>
      </c>
      <c r="H6" s="67">
        <v>19710.644446546481</v>
      </c>
      <c r="I6" s="47">
        <v>19701.14382787736</v>
      </c>
    </row>
    <row r="7" spans="1:11" s="75" customFormat="1" ht="18">
      <c r="A7" s="39" t="s">
        <v>20</v>
      </c>
      <c r="B7" s="67">
        <v>11397.784586030653</v>
      </c>
      <c r="C7" s="47">
        <v>11347.397003374699</v>
      </c>
      <c r="D7" s="67">
        <v>5085.9430438212148</v>
      </c>
      <c r="E7" s="47">
        <v>5091.7971317503197</v>
      </c>
      <c r="F7" s="67">
        <v>7.9121258750092236E-11</v>
      </c>
      <c r="G7" s="47">
        <v>2.9954477213323117E-11</v>
      </c>
      <c r="H7" s="67">
        <v>16483.72762985179</v>
      </c>
      <c r="I7" s="47">
        <v>16439.194135124988</v>
      </c>
    </row>
    <row r="8" spans="1:11" s="75" customFormat="1" ht="18">
      <c r="A8" s="68" t="s">
        <v>21</v>
      </c>
      <c r="B8" s="69">
        <v>2534.1626899040107</v>
      </c>
      <c r="C8" s="70">
        <v>2591.6654727569521</v>
      </c>
      <c r="D8" s="69">
        <v>692.75412679064755</v>
      </c>
      <c r="E8" s="70">
        <v>670.28421999543195</v>
      </c>
      <c r="F8" s="69">
        <v>3.747251321328804E-11</v>
      </c>
      <c r="G8" s="70">
        <v>-1.0099844075739384E-11</v>
      </c>
      <c r="H8" s="69">
        <v>3226.9168166946924</v>
      </c>
      <c r="I8" s="70">
        <v>3261.9496927523746</v>
      </c>
      <c r="K8" s="76"/>
    </row>
    <row r="9" spans="1:11" s="75" customFormat="1" ht="18">
      <c r="A9" s="39" t="s">
        <v>22</v>
      </c>
      <c r="B9" s="67">
        <v>1660.7750957737585</v>
      </c>
      <c r="C9" s="47">
        <v>1898.5090424216733</v>
      </c>
      <c r="D9" s="67">
        <v>603.54440485529324</v>
      </c>
      <c r="E9" s="47">
        <v>676.6879593723055</v>
      </c>
      <c r="F9" s="67">
        <v>7.4803854204219527E-12</v>
      </c>
      <c r="G9" s="47">
        <v>6.9849193096160883E-14</v>
      </c>
      <c r="H9" s="67">
        <v>2264.3195006290434</v>
      </c>
      <c r="I9" s="47">
        <v>2575.1970017939771</v>
      </c>
      <c r="K9" s="76"/>
    </row>
    <row r="10" spans="1:11" s="75" customFormat="1" ht="18">
      <c r="A10" s="39" t="s">
        <v>23</v>
      </c>
      <c r="B10" s="67">
        <v>843.51496138101186</v>
      </c>
      <c r="C10" s="47">
        <v>768.24006839991057</v>
      </c>
      <c r="D10" s="67">
        <v>582.07340486514647</v>
      </c>
      <c r="E10" s="47">
        <v>674.76134593170514</v>
      </c>
      <c r="F10" s="67">
        <v>3.189779818058014E-12</v>
      </c>
      <c r="G10" s="47">
        <v>-2.8610229492187501E-12</v>
      </c>
      <c r="H10" s="67">
        <v>1425.5883662461617</v>
      </c>
      <c r="I10" s="47">
        <v>1443.0014143316128</v>
      </c>
      <c r="K10" s="76"/>
    </row>
    <row r="11" spans="1:11" s="75" customFormat="1" ht="18">
      <c r="A11" s="68" t="s">
        <v>24</v>
      </c>
      <c r="B11" s="69">
        <v>-817.26013439274652</v>
      </c>
      <c r="C11" s="70">
        <v>-1130.2689740217629</v>
      </c>
      <c r="D11" s="69">
        <v>-21.470999990146755</v>
      </c>
      <c r="E11" s="70">
        <v>-1.9266134406003952</v>
      </c>
      <c r="F11" s="69">
        <v>1.0670165238479968E-11</v>
      </c>
      <c r="G11" s="70">
        <v>-2.7911737561225892E-12</v>
      </c>
      <c r="H11" s="69">
        <v>-838.73113438288192</v>
      </c>
      <c r="I11" s="70">
        <v>-1132.1955874623645</v>
      </c>
    </row>
    <row r="12" spans="1:11" s="75" customFormat="1" ht="18">
      <c r="A12" s="68" t="s">
        <v>25</v>
      </c>
      <c r="B12" s="69">
        <v>1716.9025555112644</v>
      </c>
      <c r="C12" s="70">
        <v>1461.3964987351894</v>
      </c>
      <c r="D12" s="69">
        <v>671.28312680050078</v>
      </c>
      <c r="E12" s="70">
        <v>668.35760655483148</v>
      </c>
      <c r="F12" s="69">
        <v>4.8142678451768009E-11</v>
      </c>
      <c r="G12" s="70">
        <v>-1.2891017831861973E-11</v>
      </c>
      <c r="H12" s="69">
        <v>2388.1856823118105</v>
      </c>
      <c r="I12" s="70">
        <v>2129.7541052900101</v>
      </c>
      <c r="K12" s="76"/>
    </row>
    <row r="13" spans="1:11" s="75" customFormat="1" ht="18">
      <c r="A13" s="39" t="s">
        <v>26</v>
      </c>
      <c r="B13" s="67">
        <v>-863.07066666369133</v>
      </c>
      <c r="C13" s="47">
        <v>-665.72587154221992</v>
      </c>
      <c r="D13" s="67">
        <v>-144.73693073203466</v>
      </c>
      <c r="E13" s="47">
        <v>-117.86064723052787</v>
      </c>
      <c r="F13" s="67">
        <v>-5.0067901611328122E-12</v>
      </c>
      <c r="G13" s="47">
        <v>1.0728836059570313E-12</v>
      </c>
      <c r="H13" s="67">
        <v>-1007.8075973957312</v>
      </c>
      <c r="I13" s="47">
        <v>-783.58651877274679</v>
      </c>
      <c r="K13" s="76"/>
    </row>
    <row r="14" spans="1:11" s="75" customFormat="1" ht="18">
      <c r="A14" s="39" t="s">
        <v>27</v>
      </c>
      <c r="B14" s="67">
        <v>1062.4918457057486</v>
      </c>
      <c r="C14" s="47">
        <v>1146.4182291740208</v>
      </c>
      <c r="D14" s="67">
        <v>281.84600792676514</v>
      </c>
      <c r="E14" s="47">
        <v>298.02848329830755</v>
      </c>
      <c r="F14" s="67">
        <v>1.1561470354126202</v>
      </c>
      <c r="G14" s="47">
        <v>0.98955616263435831</v>
      </c>
      <c r="H14" s="67">
        <v>1345.4940006679265</v>
      </c>
      <c r="I14" s="47">
        <v>1445.4362686349621</v>
      </c>
      <c r="K14" s="76"/>
    </row>
    <row r="15" spans="1:11" s="75" customFormat="1" ht="18">
      <c r="A15" s="39" t="s">
        <v>28</v>
      </c>
      <c r="B15" s="67"/>
      <c r="C15" s="47"/>
      <c r="D15" s="67"/>
      <c r="E15" s="47"/>
      <c r="F15" s="67"/>
      <c r="G15" s="47"/>
      <c r="H15" s="67"/>
      <c r="I15" s="47"/>
      <c r="J15" s="77"/>
    </row>
    <row r="16" spans="1:11" s="75" customFormat="1" ht="18">
      <c r="A16" s="78" t="s">
        <v>29</v>
      </c>
      <c r="B16" s="67">
        <v>-60.47922858756295</v>
      </c>
      <c r="C16" s="47">
        <v>-96.299772766791989</v>
      </c>
      <c r="D16" s="67">
        <v>0.23305879593333598</v>
      </c>
      <c r="E16" s="47">
        <v>2.2166578386804097</v>
      </c>
      <c r="F16" s="67">
        <v>7.876072827467416E-2</v>
      </c>
      <c r="G16" s="47">
        <v>-1.2926854280619881E-2</v>
      </c>
      <c r="H16" s="67">
        <v>-60.167409063354938</v>
      </c>
      <c r="I16" s="47">
        <v>-94.096041782392206</v>
      </c>
    </row>
    <row r="17" spans="1:11" s="75" customFormat="1" ht="18">
      <c r="A17" s="78" t="s">
        <v>30</v>
      </c>
      <c r="B17" s="67">
        <v>2.7036466679852205</v>
      </c>
      <c r="C17" s="47">
        <v>-59.356912450442131</v>
      </c>
      <c r="D17" s="67">
        <v>31.35404139988087</v>
      </c>
      <c r="E17" s="47">
        <v>41.003167197319755</v>
      </c>
      <c r="F17" s="67">
        <v>2.7939677238464356E-14</v>
      </c>
      <c r="G17" s="47">
        <v>1.532025635242462E-13</v>
      </c>
      <c r="H17" s="67">
        <v>34.057688067866103</v>
      </c>
      <c r="I17" s="47">
        <v>-18.353745253122263</v>
      </c>
    </row>
    <row r="18" spans="1:11" s="75" customFormat="1" ht="18">
      <c r="A18" s="78" t="s">
        <v>31</v>
      </c>
      <c r="B18" s="67">
        <v>0.89189885860559504</v>
      </c>
      <c r="C18" s="47">
        <v>64.015739043381046</v>
      </c>
      <c r="D18" s="67">
        <v>-32.725174057731998</v>
      </c>
      <c r="E18" s="47">
        <v>-43.277278435863103</v>
      </c>
      <c r="F18" s="67">
        <v>0</v>
      </c>
      <c r="G18" s="47">
        <v>0</v>
      </c>
      <c r="H18" s="67">
        <v>-31.833275199126419</v>
      </c>
      <c r="I18" s="47">
        <v>20.738460607517951</v>
      </c>
    </row>
    <row r="19" spans="1:11" s="75" customFormat="1" ht="18">
      <c r="A19" s="39" t="s">
        <v>32</v>
      </c>
      <c r="B19" s="67">
        <v>219.33076768904979</v>
      </c>
      <c r="C19" s="47">
        <v>11.582933786130161</v>
      </c>
      <c r="D19" s="67">
        <v>-2.8426859295922333</v>
      </c>
      <c r="E19" s="47">
        <v>20.68162005973349</v>
      </c>
      <c r="F19" s="67">
        <v>2.111708158042468E-2</v>
      </c>
      <c r="G19" s="47">
        <v>1.317579288097471E-2</v>
      </c>
      <c r="H19" s="67">
        <v>216.50919884103888</v>
      </c>
      <c r="I19" s="47">
        <v>32.277729638744091</v>
      </c>
      <c r="K19" s="76"/>
    </row>
    <row r="20" spans="1:11" s="75" customFormat="1" ht="18">
      <c r="A20" s="39" t="s">
        <v>33</v>
      </c>
      <c r="B20" s="67">
        <v>-267.33276497239245</v>
      </c>
      <c r="C20" s="47">
        <v>-216.85682994169201</v>
      </c>
      <c r="D20" s="67">
        <v>-160.25685606109073</v>
      </c>
      <c r="E20" s="47">
        <v>-153.02160065292273</v>
      </c>
      <c r="F20" s="67">
        <v>-14.60521232458043</v>
      </c>
      <c r="G20" s="47">
        <v>-5.7864478565344939</v>
      </c>
      <c r="H20" s="67">
        <v>-442.19483335806365</v>
      </c>
      <c r="I20" s="47">
        <v>-375.66487845114915</v>
      </c>
      <c r="K20" s="76"/>
    </row>
    <row r="21" spans="1:11" s="75" customFormat="1" ht="18">
      <c r="A21" s="68" t="s">
        <v>34</v>
      </c>
      <c r="B21" s="69">
        <v>1868.3217372699787</v>
      </c>
      <c r="C21" s="70">
        <v>1736.8149602114283</v>
      </c>
      <c r="D21" s="69">
        <v>645.29266200454822</v>
      </c>
      <c r="E21" s="70">
        <v>716.18546202942196</v>
      </c>
      <c r="F21" s="69">
        <v>-13.427948207544249</v>
      </c>
      <c r="G21" s="70">
        <v>-4.7837159010309795</v>
      </c>
      <c r="H21" s="69">
        <v>2500.1864510669807</v>
      </c>
      <c r="I21" s="70">
        <v>2448.2167063398206</v>
      </c>
      <c r="J21" s="79"/>
      <c r="K21" s="76"/>
    </row>
    <row r="22" spans="1:11" s="75" customFormat="1" ht="18">
      <c r="A22" s="39" t="s">
        <v>35</v>
      </c>
      <c r="B22" s="67">
        <v>-1.5336296207186677</v>
      </c>
      <c r="C22" s="47">
        <v>-1.5531048067782074</v>
      </c>
      <c r="D22" s="67">
        <v>-0.55671780133598969</v>
      </c>
      <c r="E22" s="47">
        <v>-0.15131623267898697</v>
      </c>
      <c r="F22" s="67">
        <v>-71.340859451559069</v>
      </c>
      <c r="G22" s="47">
        <v>-75.964741305734577</v>
      </c>
      <c r="H22" s="67">
        <v>-73.431206873613718</v>
      </c>
      <c r="I22" s="47">
        <v>-77.669162345191779</v>
      </c>
    </row>
    <row r="23" spans="1:11" s="75" customFormat="1" ht="18">
      <c r="A23" s="68" t="s">
        <v>36</v>
      </c>
      <c r="B23" s="69">
        <v>1866.7881076492602</v>
      </c>
      <c r="C23" s="70">
        <v>1735.2618554046503</v>
      </c>
      <c r="D23" s="69">
        <v>644.73594420321228</v>
      </c>
      <c r="E23" s="70">
        <v>716.03414579674291</v>
      </c>
      <c r="F23" s="69">
        <v>-84.768807659103317</v>
      </c>
      <c r="G23" s="70">
        <v>-80.748457206765551</v>
      </c>
      <c r="H23" s="69">
        <v>2426.7552441933672</v>
      </c>
      <c r="I23" s="70">
        <v>2370.5475439946285</v>
      </c>
      <c r="J23" s="79"/>
      <c r="K23" s="76"/>
    </row>
    <row r="24" spans="1:11" s="75" customFormat="1" ht="18">
      <c r="A24" s="39" t="s">
        <v>37</v>
      </c>
      <c r="B24" s="67"/>
      <c r="C24" s="47"/>
      <c r="D24" s="67"/>
      <c r="E24" s="47"/>
      <c r="F24" s="67"/>
      <c r="G24" s="47"/>
      <c r="H24" s="67">
        <v>-410.81479803265455</v>
      </c>
      <c r="I24" s="47">
        <v>-517.46774101715755</v>
      </c>
    </row>
    <row r="25" spans="1:11" s="75" customFormat="1" ht="18">
      <c r="A25" s="68" t="s">
        <v>38</v>
      </c>
      <c r="B25" s="69"/>
      <c r="C25" s="70"/>
      <c r="D25" s="69"/>
      <c r="E25" s="70"/>
      <c r="F25" s="69"/>
      <c r="G25" s="70"/>
      <c r="H25" s="69">
        <v>2015.9404461607126</v>
      </c>
      <c r="I25" s="70">
        <v>1853.0798029774708</v>
      </c>
      <c r="J25" s="79"/>
    </row>
    <row r="26" spans="1:11" s="75" customFormat="1" ht="18">
      <c r="A26" s="39" t="s">
        <v>28</v>
      </c>
      <c r="B26" s="67"/>
      <c r="C26" s="47"/>
      <c r="D26" s="67"/>
      <c r="E26" s="47"/>
      <c r="F26" s="67"/>
      <c r="G26" s="47"/>
      <c r="H26" s="67"/>
      <c r="I26" s="47"/>
      <c r="J26" s="77"/>
    </row>
    <row r="27" spans="1:11" s="75" customFormat="1" ht="18">
      <c r="A27" s="78" t="s">
        <v>39</v>
      </c>
      <c r="B27" s="67"/>
      <c r="C27" s="47"/>
      <c r="D27" s="67"/>
      <c r="E27" s="47"/>
      <c r="F27" s="67"/>
      <c r="G27" s="47"/>
      <c r="H27" s="67">
        <v>51.166497304981092</v>
      </c>
      <c r="I27" s="47">
        <v>28.675433506891292</v>
      </c>
      <c r="J27" s="80"/>
      <c r="K27" s="76"/>
    </row>
    <row r="28" spans="1:11" s="75" customFormat="1" ht="18" customHeight="1">
      <c r="A28" s="68" t="s">
        <v>40</v>
      </c>
      <c r="B28" s="69"/>
      <c r="C28" s="70"/>
      <c r="D28" s="69"/>
      <c r="E28" s="70"/>
      <c r="F28" s="69"/>
      <c r="G28" s="70"/>
      <c r="H28" s="69">
        <v>1964.7739488557315</v>
      </c>
      <c r="I28" s="70">
        <v>1824.4043694705797</v>
      </c>
      <c r="J28" s="79"/>
    </row>
    <row r="30" spans="1:11">
      <c r="A30" s="4"/>
      <c r="K30" s="13"/>
    </row>
  </sheetData>
  <pageMargins left="0.70866141732283505" right="0.70866141732283505" top="0.78740157480314998" bottom="0.78740157480314998" header="0.31496062992126" footer="0.31496062992126"/>
  <pageSetup paperSize="9" scale="5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K30"/>
  <sheetViews>
    <sheetView showGridLines="0" zoomScaleNormal="100" workbookViewId="0"/>
  </sheetViews>
  <sheetFormatPr defaultColWidth="11.44140625" defaultRowHeight="13.2"/>
  <cols>
    <col min="1" max="1" width="65.77734375" style="11" customWidth="1"/>
    <col min="2" max="9" width="20.77734375" style="11" customWidth="1"/>
    <col min="10" max="16384" width="11.44140625" style="12"/>
  </cols>
  <sheetData>
    <row r="1" spans="1:11" ht="33" customHeight="1" thickBot="1">
      <c r="A1" s="14" t="s">
        <v>16</v>
      </c>
      <c r="B1" s="15"/>
      <c r="C1" s="15"/>
      <c r="D1" s="14"/>
      <c r="E1" s="15"/>
      <c r="F1" s="15"/>
      <c r="G1" s="14"/>
      <c r="H1" s="15"/>
      <c r="I1" s="15"/>
    </row>
    <row r="2" spans="1:11" ht="20.399999999999999">
      <c r="A2" s="1"/>
    </row>
    <row r="3" spans="1:11" ht="13.8">
      <c r="A3" s="3"/>
    </row>
    <row r="4" spans="1:11" s="27" customFormat="1" ht="20.100000000000001" customHeight="1" thickBot="1">
      <c r="A4" s="24" t="s">
        <v>17</v>
      </c>
      <c r="B4" s="24" t="s">
        <v>69</v>
      </c>
      <c r="C4" s="24"/>
      <c r="D4" s="24" t="s">
        <v>70</v>
      </c>
      <c r="E4" s="24"/>
      <c r="F4" s="24" t="s">
        <v>71</v>
      </c>
      <c r="G4" s="24"/>
      <c r="H4" s="24" t="s">
        <v>72</v>
      </c>
      <c r="I4" s="24"/>
    </row>
    <row r="5" spans="1:11" s="75" customFormat="1" ht="19.2" thickTop="1" thickBot="1">
      <c r="A5" s="71" t="s">
        <v>18</v>
      </c>
      <c r="B5" s="66" t="s">
        <v>9</v>
      </c>
      <c r="C5" s="65" t="s">
        <v>10</v>
      </c>
      <c r="D5" s="66" t="s">
        <v>9</v>
      </c>
      <c r="E5" s="65" t="s">
        <v>10</v>
      </c>
      <c r="F5" s="66" t="s">
        <v>9</v>
      </c>
      <c r="G5" s="65" t="s">
        <v>10</v>
      </c>
      <c r="H5" s="66" t="s">
        <v>9</v>
      </c>
      <c r="I5" s="65" t="s">
        <v>10</v>
      </c>
    </row>
    <row r="6" spans="1:11" s="75" customFormat="1" ht="18.600000000000001" thickTop="1">
      <c r="A6" s="39" t="s">
        <v>19</v>
      </c>
      <c r="B6" s="67">
        <v>4392.7804469646571</v>
      </c>
      <c r="C6" s="47">
        <v>4839.595626247431</v>
      </c>
      <c r="D6" s="67">
        <v>1979.4066524475813</v>
      </c>
      <c r="E6" s="47">
        <v>1945.145399053687</v>
      </c>
      <c r="F6" s="67">
        <v>-4.155933856964111E-11</v>
      </c>
      <c r="G6" s="47">
        <v>-7.0929527282714849E-11</v>
      </c>
      <c r="H6" s="67">
        <v>6372.1870994121973</v>
      </c>
      <c r="I6" s="47">
        <v>6784.7410253010557</v>
      </c>
    </row>
    <row r="7" spans="1:11" s="75" customFormat="1" ht="18">
      <c r="A7" s="39" t="s">
        <v>20</v>
      </c>
      <c r="B7" s="67">
        <v>3216.077672587714</v>
      </c>
      <c r="C7" s="47">
        <v>4066.1706933502446</v>
      </c>
      <c r="D7" s="67">
        <v>1762.3938754084259</v>
      </c>
      <c r="E7" s="47">
        <v>1717.5005876736459</v>
      </c>
      <c r="F7" s="67">
        <v>1.1835229088319465E-10</v>
      </c>
      <c r="G7" s="47">
        <v>2.9480317607522013E-11</v>
      </c>
      <c r="H7" s="67">
        <v>4978.4715479960232</v>
      </c>
      <c r="I7" s="47">
        <v>5783.6712810238587</v>
      </c>
    </row>
    <row r="8" spans="1:11" s="75" customFormat="1" ht="18">
      <c r="A8" s="68" t="s">
        <v>21</v>
      </c>
      <c r="B8" s="69">
        <v>1176.7027743769427</v>
      </c>
      <c r="C8" s="70">
        <v>773.4249328971863</v>
      </c>
      <c r="D8" s="69">
        <v>217.01277703915548</v>
      </c>
      <c r="E8" s="70">
        <v>227.64481138004112</v>
      </c>
      <c r="F8" s="69">
        <v>7.6792952313553537E-11</v>
      </c>
      <c r="G8" s="70">
        <v>-4.144920967519283E-11</v>
      </c>
      <c r="H8" s="69">
        <v>1393.7155514161739</v>
      </c>
      <c r="I8" s="70">
        <v>1001.0697442771968</v>
      </c>
      <c r="K8" s="76"/>
    </row>
    <row r="9" spans="1:11" s="75" customFormat="1" ht="18">
      <c r="A9" s="39" t="s">
        <v>22</v>
      </c>
      <c r="B9" s="67">
        <v>524.12252468666793</v>
      </c>
      <c r="C9" s="47">
        <v>693.66765398674158</v>
      </c>
      <c r="D9" s="67">
        <v>243.86547186912131</v>
      </c>
      <c r="E9" s="47">
        <v>223.14918737214686</v>
      </c>
      <c r="F9" s="67">
        <v>8.5122953805694129E-12</v>
      </c>
      <c r="G9" s="47">
        <v>6.9849193096160883E-14</v>
      </c>
      <c r="H9" s="67">
        <v>767.98799655577989</v>
      </c>
      <c r="I9" s="47">
        <v>916.81684135888622</v>
      </c>
      <c r="K9" s="76"/>
    </row>
    <row r="10" spans="1:11" s="75" customFormat="1" ht="18">
      <c r="A10" s="39" t="s">
        <v>23</v>
      </c>
      <c r="B10" s="67">
        <v>89.264096560770625</v>
      </c>
      <c r="C10" s="47">
        <v>418.38146199554416</v>
      </c>
      <c r="D10" s="67">
        <v>253.63089417748827</v>
      </c>
      <c r="E10" s="47">
        <v>215.76125235577996</v>
      </c>
      <c r="F10" s="67">
        <v>5.929730832576752E-12</v>
      </c>
      <c r="G10" s="47">
        <v>-2.8610229492187501E-12</v>
      </c>
      <c r="H10" s="67">
        <v>342.89499073826505</v>
      </c>
      <c r="I10" s="47">
        <v>634.14271435132207</v>
      </c>
      <c r="K10" s="76"/>
    </row>
    <row r="11" spans="1:11" s="75" customFormat="1" ht="18">
      <c r="A11" s="68" t="s">
        <v>24</v>
      </c>
      <c r="B11" s="69">
        <v>-434.85842812589726</v>
      </c>
      <c r="C11" s="70">
        <v>-275.2861919911976</v>
      </c>
      <c r="D11" s="69">
        <v>9.7654223083669542</v>
      </c>
      <c r="E11" s="70">
        <v>-7.3879350163668986</v>
      </c>
      <c r="F11" s="69">
        <v>1.4442026213146164E-11</v>
      </c>
      <c r="G11" s="70">
        <v>-2.7911737561225892E-12</v>
      </c>
      <c r="H11" s="69">
        <v>-425.09300581751489</v>
      </c>
      <c r="I11" s="70">
        <v>-282.67412700756421</v>
      </c>
    </row>
    <row r="12" spans="1:11" s="75" customFormat="1" ht="18">
      <c r="A12" s="68" t="s">
        <v>25</v>
      </c>
      <c r="B12" s="69">
        <v>741.84434625104552</v>
      </c>
      <c r="C12" s="70">
        <v>498.1387409059887</v>
      </c>
      <c r="D12" s="69">
        <v>226.77819934752245</v>
      </c>
      <c r="E12" s="70">
        <v>220.25687636367422</v>
      </c>
      <c r="F12" s="69">
        <v>9.1234978526699703E-11</v>
      </c>
      <c r="G12" s="70">
        <v>-4.4240383431315425E-11</v>
      </c>
      <c r="H12" s="69">
        <v>968.6225455986588</v>
      </c>
      <c r="I12" s="70">
        <v>718.39561726963257</v>
      </c>
      <c r="K12" s="76"/>
    </row>
    <row r="13" spans="1:11" s="75" customFormat="1" ht="18">
      <c r="A13" s="39" t="s">
        <v>26</v>
      </c>
      <c r="B13" s="67">
        <v>-291.39907724829436</v>
      </c>
      <c r="C13" s="47">
        <v>-245.87451490953953</v>
      </c>
      <c r="D13" s="67">
        <v>-48.827118345795391</v>
      </c>
      <c r="E13" s="47">
        <v>-37.965726416672318</v>
      </c>
      <c r="F13" s="67">
        <v>-4.0698796510696409E-12</v>
      </c>
      <c r="G13" s="47">
        <v>1.1258525773882867E-12</v>
      </c>
      <c r="H13" s="67">
        <v>-340.22619559409378</v>
      </c>
      <c r="I13" s="47">
        <v>-283.84024132621107</v>
      </c>
      <c r="K13" s="76"/>
    </row>
    <row r="14" spans="1:11" s="75" customFormat="1" ht="18">
      <c r="A14" s="39" t="s">
        <v>27</v>
      </c>
      <c r="B14" s="67">
        <v>230.41902332474197</v>
      </c>
      <c r="C14" s="47">
        <v>349.0395859710996</v>
      </c>
      <c r="D14" s="67">
        <v>68.801650589865147</v>
      </c>
      <c r="E14" s="47">
        <v>86.878722270311172</v>
      </c>
      <c r="F14" s="67">
        <v>0.36538214985180345</v>
      </c>
      <c r="G14" s="47">
        <v>7.3329195192468929E-2</v>
      </c>
      <c r="H14" s="67">
        <v>299.58605606445883</v>
      </c>
      <c r="I14" s="47">
        <v>435.99163743660273</v>
      </c>
      <c r="K14" s="76"/>
    </row>
    <row r="15" spans="1:11" s="75" customFormat="1" ht="18">
      <c r="A15" s="39" t="s">
        <v>28</v>
      </c>
      <c r="B15" s="67"/>
      <c r="C15" s="47"/>
      <c r="D15" s="67"/>
      <c r="E15" s="47"/>
      <c r="F15" s="67"/>
      <c r="G15" s="47"/>
      <c r="H15" s="67"/>
      <c r="I15" s="47"/>
      <c r="J15" s="77"/>
    </row>
    <row r="16" spans="1:11" s="75" customFormat="1" ht="18">
      <c r="A16" s="78" t="s">
        <v>29</v>
      </c>
      <c r="B16" s="67">
        <v>-18.379897380458146</v>
      </c>
      <c r="C16" s="47">
        <v>-75.45450208531264</v>
      </c>
      <c r="D16" s="67">
        <v>0.62185037682875399</v>
      </c>
      <c r="E16" s="47">
        <v>0.1979080347492399</v>
      </c>
      <c r="F16" s="67">
        <v>8.5080898288055318E-2</v>
      </c>
      <c r="G16" s="47">
        <v>-4.7087140441806983E-3</v>
      </c>
      <c r="H16" s="67">
        <v>-17.672966105341338</v>
      </c>
      <c r="I16" s="47">
        <v>-75.261302764607606</v>
      </c>
    </row>
    <row r="17" spans="1:11" s="75" customFormat="1" ht="18">
      <c r="A17" s="78" t="s">
        <v>30</v>
      </c>
      <c r="B17" s="67">
        <v>-1.137831669126437</v>
      </c>
      <c r="C17" s="47">
        <v>-31.316756316864527</v>
      </c>
      <c r="D17" s="67">
        <v>13.99296188732116</v>
      </c>
      <c r="E17" s="47">
        <v>7.5607012304613663</v>
      </c>
      <c r="F17" s="67">
        <v>6.216727000004426E-2</v>
      </c>
      <c r="G17" s="47">
        <v>-1.4767226340248366E-2</v>
      </c>
      <c r="H17" s="67">
        <v>12.917297488194748</v>
      </c>
      <c r="I17" s="47">
        <v>-23.770822312743462</v>
      </c>
    </row>
    <row r="18" spans="1:11" s="75" customFormat="1" ht="18">
      <c r="A18" s="78" t="s">
        <v>31</v>
      </c>
      <c r="B18" s="67">
        <v>0.14323351012852403</v>
      </c>
      <c r="C18" s="47">
        <v>-4.1724310146786276</v>
      </c>
      <c r="D18" s="67">
        <v>-30.442814096265693</v>
      </c>
      <c r="E18" s="47">
        <v>-14.546535188360002</v>
      </c>
      <c r="F18" s="67">
        <v>-5.1222741603851317E-15</v>
      </c>
      <c r="G18" s="47">
        <v>0</v>
      </c>
      <c r="H18" s="67">
        <v>-30.299580586137182</v>
      </c>
      <c r="I18" s="47">
        <v>-18.718966203038619</v>
      </c>
    </row>
    <row r="19" spans="1:11" s="75" customFormat="1" ht="18">
      <c r="A19" s="39" t="s">
        <v>32</v>
      </c>
      <c r="B19" s="67">
        <v>-12.695742475316464</v>
      </c>
      <c r="C19" s="47">
        <v>85.239721957053973</v>
      </c>
      <c r="D19" s="67">
        <v>-6.8537650771844572</v>
      </c>
      <c r="E19" s="47">
        <v>3.6892353719097675</v>
      </c>
      <c r="F19" s="67">
        <v>-9.856869592463598E-3</v>
      </c>
      <c r="G19" s="47">
        <v>1.4323957252962516E-2</v>
      </c>
      <c r="H19" s="67">
        <v>-19.559364422094852</v>
      </c>
      <c r="I19" s="47">
        <v>88.943281286216433</v>
      </c>
      <c r="K19" s="76"/>
    </row>
    <row r="20" spans="1:11" s="75" customFormat="1" ht="18">
      <c r="A20" s="39" t="s">
        <v>33</v>
      </c>
      <c r="B20" s="67">
        <v>-94.529740842893332</v>
      </c>
      <c r="C20" s="47">
        <v>-110.21034289187554</v>
      </c>
      <c r="D20" s="67">
        <v>-64.515051191436157</v>
      </c>
      <c r="E20" s="47">
        <v>-58.042626158409043</v>
      </c>
      <c r="F20" s="67">
        <v>-11.070998250598281</v>
      </c>
      <c r="G20" s="47">
        <v>-0.19561740742424782</v>
      </c>
      <c r="H20" s="67">
        <v>-170.11579028492778</v>
      </c>
      <c r="I20" s="47">
        <v>-168.44858645771109</v>
      </c>
      <c r="K20" s="76"/>
    </row>
    <row r="21" spans="1:11" s="75" customFormat="1" ht="18">
      <c r="A21" s="68" t="s">
        <v>34</v>
      </c>
      <c r="B21" s="69">
        <v>573.63880900928302</v>
      </c>
      <c r="C21" s="70">
        <v>576.33319103272697</v>
      </c>
      <c r="D21" s="69">
        <v>175.38391532297152</v>
      </c>
      <c r="E21" s="70">
        <v>214.81648143081384</v>
      </c>
      <c r="F21" s="69">
        <v>-10.715472970251776</v>
      </c>
      <c r="G21" s="70">
        <v>-0.10796425502193067</v>
      </c>
      <c r="H21" s="69">
        <v>738.3072513620009</v>
      </c>
      <c r="I21" s="70">
        <v>791.04170820852949</v>
      </c>
      <c r="J21" s="79"/>
      <c r="K21" s="76"/>
    </row>
    <row r="22" spans="1:11" s="75" customFormat="1" ht="18">
      <c r="A22" s="39" t="s">
        <v>35</v>
      </c>
      <c r="B22" s="67">
        <v>-0.39963835169937906</v>
      </c>
      <c r="C22" s="47">
        <v>-0.51339958257935414</v>
      </c>
      <c r="D22" s="67">
        <v>-0.18896764819453721</v>
      </c>
      <c r="E22" s="47">
        <v>0.34344959361525246</v>
      </c>
      <c r="F22" s="67">
        <v>-21.134855502453878</v>
      </c>
      <c r="G22" s="47">
        <v>-25.457653745410042</v>
      </c>
      <c r="H22" s="67">
        <v>-21.723461502347782</v>
      </c>
      <c r="I22" s="47">
        <v>-25.627603734374151</v>
      </c>
    </row>
    <row r="23" spans="1:11" s="75" customFormat="1" ht="18">
      <c r="A23" s="68" t="s">
        <v>36</v>
      </c>
      <c r="B23" s="69">
        <v>573.23917065758371</v>
      </c>
      <c r="C23" s="70">
        <v>575.81979145014759</v>
      </c>
      <c r="D23" s="69">
        <v>175.19494767477704</v>
      </c>
      <c r="E23" s="70">
        <v>215.15993102442908</v>
      </c>
      <c r="F23" s="69">
        <v>-31.850328472705662</v>
      </c>
      <c r="G23" s="70">
        <v>-25.565618000431961</v>
      </c>
      <c r="H23" s="69">
        <v>716.58378985965305</v>
      </c>
      <c r="I23" s="70">
        <v>765.41410447415524</v>
      </c>
      <c r="J23" s="79"/>
      <c r="K23" s="76"/>
    </row>
    <row r="24" spans="1:11" s="75" customFormat="1" ht="18">
      <c r="A24" s="39" t="s">
        <v>37</v>
      </c>
      <c r="B24" s="67"/>
      <c r="C24" s="47"/>
      <c r="D24" s="67"/>
      <c r="E24" s="47"/>
      <c r="F24" s="67"/>
      <c r="G24" s="47"/>
      <c r="H24" s="67">
        <v>-36.756914045220256</v>
      </c>
      <c r="I24" s="47">
        <v>-72.400796638277114</v>
      </c>
    </row>
    <row r="25" spans="1:11" s="75" customFormat="1" ht="18">
      <c r="A25" s="68" t="s">
        <v>38</v>
      </c>
      <c r="B25" s="69"/>
      <c r="C25" s="70"/>
      <c r="D25" s="69"/>
      <c r="E25" s="70"/>
      <c r="F25" s="69"/>
      <c r="G25" s="70"/>
      <c r="H25" s="69">
        <v>679.82687581443281</v>
      </c>
      <c r="I25" s="70">
        <v>693.01330783587809</v>
      </c>
      <c r="J25" s="79"/>
    </row>
    <row r="26" spans="1:11" s="75" customFormat="1" ht="18">
      <c r="A26" s="39" t="s">
        <v>28</v>
      </c>
      <c r="B26" s="67"/>
      <c r="C26" s="47"/>
      <c r="D26" s="67"/>
      <c r="E26" s="47"/>
      <c r="F26" s="67"/>
      <c r="G26" s="47"/>
      <c r="H26" s="67"/>
      <c r="I26" s="47"/>
      <c r="J26" s="77"/>
    </row>
    <row r="27" spans="1:11" s="75" customFormat="1" ht="18">
      <c r="A27" s="78" t="s">
        <v>39</v>
      </c>
      <c r="B27" s="67"/>
      <c r="C27" s="47"/>
      <c r="D27" s="67"/>
      <c r="E27" s="47"/>
      <c r="F27" s="67"/>
      <c r="G27" s="47"/>
      <c r="H27" s="67">
        <v>28.986633858136599</v>
      </c>
      <c r="I27" s="47">
        <v>29.752631169151559</v>
      </c>
      <c r="J27" s="80"/>
      <c r="K27" s="76"/>
    </row>
    <row r="28" spans="1:11" s="75" customFormat="1" ht="18" customHeight="1">
      <c r="A28" s="68" t="s">
        <v>40</v>
      </c>
      <c r="B28" s="69"/>
      <c r="C28" s="70"/>
      <c r="D28" s="69"/>
      <c r="E28" s="70"/>
      <c r="F28" s="69"/>
      <c r="G28" s="70"/>
      <c r="H28" s="69">
        <v>650.8402419562965</v>
      </c>
      <c r="I28" s="70">
        <v>663.26067666672657</v>
      </c>
      <c r="J28" s="79"/>
    </row>
    <row r="30" spans="1:11">
      <c r="A30" s="4"/>
      <c r="K30" s="13"/>
    </row>
  </sheetData>
  <pageMargins left="0.70866141732283505" right="0.70866141732283505" top="0.78740157480314998" bottom="0.78740157480314998" header="0.31496062992126" footer="0.31496062992126"/>
  <pageSetup paperSize="9" scale="5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Kennzahlen</vt:lpstr>
      <vt:lpstr>Bilanz</vt:lpstr>
      <vt:lpstr>GuV (ytd)</vt:lpstr>
      <vt:lpstr>GuV (q)</vt:lpstr>
      <vt:lpstr>Bilanz Seg.</vt:lpstr>
      <vt:lpstr>GuV Seg. (ytd)</vt:lpstr>
      <vt:lpstr>GuV Seg. (q)</vt:lpstr>
      <vt:lpstr>Bilanz!Print_Area</vt:lpstr>
      <vt:lpstr>'Bilanz Seg.'!Print_Area</vt:lpstr>
      <vt:lpstr>'GuV (q)'!Print_Area</vt:lpstr>
      <vt:lpstr>'GuV (ytd)'!Print_Area</vt:lpstr>
      <vt:lpstr>'GuV Seg. (q)'!Print_Area</vt:lpstr>
      <vt:lpstr>'GuV Seg. (ytd)'!Print_Area</vt:lpstr>
      <vt:lpstr>Kennzahlen!Print_Area</vt:lpstr>
    </vt:vector>
  </TitlesOfParts>
  <Company>Hannover Rück 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Geschäftsbericht 2015</dc:title>
  <dc:subject>Geschäftsbericht 2015</dc:subject>
  <dc:creator>Hannover Rück SE</dc:creator>
  <cp:lastModifiedBy>Rebekka Brust</cp:lastModifiedBy>
  <cp:lastPrinted>2024-10-23T11:05:45Z</cp:lastPrinted>
  <dcterms:created xsi:type="dcterms:W3CDTF">2009-11-04T14:46:49Z</dcterms:created>
  <dcterms:modified xsi:type="dcterms:W3CDTF">2025-11-05T08:08:47Z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CSheetName">
    <vt:lpwstr>Inhaltsverzeichnis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