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I:\Investor Relations\Finanzzahlen\Financial Supplement\2025\"/>
    </mc:Choice>
  </mc:AlternateContent>
  <xr:revisionPtr revIDLastSave="0" documentId="13_ncr:1_{B89E52F9-F517-415F-B6E0-F2D2CF42E0B0}" xr6:coauthVersionLast="47" xr6:coauthVersionMax="47" xr10:uidLastSave="{00000000-0000-0000-0000-000000000000}"/>
  <bookViews>
    <workbookView xWindow="6525" yWindow="5910" windowWidth="43200" windowHeight="17085" tabRatio="934" xr2:uid="{00000000-000D-0000-FFFF-FFFF00000000}"/>
  </bookViews>
  <sheets>
    <sheet name="Kennzahlen" sheetId="110" r:id="rId1"/>
    <sheet name="Bilanz" sheetId="88" r:id="rId2"/>
    <sheet name="GuV (ytd)" sheetId="90" r:id="rId3"/>
    <sheet name="GuV (q)" sheetId="111" r:id="rId4"/>
    <sheet name="Bilanz Seg." sheetId="95" r:id="rId5"/>
    <sheet name="GuV Seg. (ytd)" sheetId="94" r:id="rId6"/>
    <sheet name="GuV Seg. (q)" sheetId="105" r:id="rId7"/>
  </sheets>
  <definedNames>
    <definedName name="_xlnm.Print_Area" localSheetId="1">Bilanz!$A$1:$C$49</definedName>
    <definedName name="_xlnm.Print_Area" localSheetId="4">'Bilanz Seg.'!$A$1:$I$30</definedName>
    <definedName name="_xlnm.Print_Area" localSheetId="3">'GuV (q)'!$A$1:$C$48</definedName>
    <definedName name="_xlnm.Print_Area" localSheetId="2">'GuV (ytd)'!$A$1:$C$49</definedName>
    <definedName name="_xlnm.Print_Area" localSheetId="6">'GuV Seg. (q)'!$A$1:$I$31</definedName>
    <definedName name="_xlnm.Print_Area" localSheetId="5">'GuV Seg. (ytd)'!$A$1:$I$31</definedName>
    <definedName name="_xlnm.Print_Area" localSheetId="0">Kennzahlen!$A$1:$L$61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" i="110" l="1"/>
  <c r="A45" i="110"/>
  <c r="A53" i="110"/>
  <c r="A42" i="110"/>
  <c r="A46" i="110"/>
  <c r="A24" i="110"/>
  <c r="A23" i="110"/>
  <c r="A20" i="110"/>
  <c r="A7" i="110"/>
  <c r="L33" i="110" l="1"/>
  <c r="L35" i="110"/>
  <c r="L36" i="110"/>
  <c r="L30" i="110"/>
  <c r="L29" i="110"/>
  <c r="L14" i="110"/>
  <c r="L15" i="110"/>
  <c r="L16" i="110"/>
  <c r="L17" i="110"/>
  <c r="L18" i="110"/>
  <c r="L19" i="110"/>
  <c r="L20" i="110"/>
  <c r="L13" i="110"/>
</calcChain>
</file>

<file path=xl/sharedStrings.xml><?xml version="1.0" encoding="utf-8"?>
<sst xmlns="http://schemas.openxmlformats.org/spreadsheetml/2006/main" count="297" uniqueCount="138">
  <si>
    <t>Q3</t>
  </si>
  <si>
    <t>Q4</t>
  </si>
  <si>
    <t>YTD</t>
  </si>
  <si>
    <t>Q1</t>
  </si>
  <si>
    <t xml:space="preserve">Q2 ¹ </t>
  </si>
  <si>
    <t>Q2 ¹</t>
  </si>
  <si>
    <t>-</t>
  </si>
  <si>
    <t>31.12.2025</t>
  </si>
  <si>
    <t>31.12.2024</t>
  </si>
  <si>
    <t>01.01.-31.12.2025</t>
  </si>
  <si>
    <t>01.01.-31.12.2024</t>
  </si>
  <si>
    <t>Q4/2025</t>
  </si>
  <si>
    <t>Q4/2024</t>
  </si>
  <si>
    <t>1.507,5 ⁶</t>
  </si>
  <si>
    <t>12.50 ⁶</t>
  </si>
  <si>
    <t xml:space="preserve">Konzern-Segmentberichterstattung </t>
  </si>
  <si>
    <t>Konzern-Segmentberichterstattung</t>
  </si>
  <si>
    <t>in Mio. EUR</t>
  </si>
  <si>
    <t>Rückversicherungsumsatz (brutto)</t>
  </si>
  <si>
    <t>Rückversicherungs-Serviceaufwendungen (brutto)</t>
  </si>
  <si>
    <t>Rückversicherungs-Serviceergebnis (brutto)</t>
  </si>
  <si>
    <t>Rückversicherungsumsatz (in Rückdeckung gegeben)</t>
  </si>
  <si>
    <t>Rückversicherungs-Serviceaufwendungen (in Rückdeckung gegeben)</t>
  </si>
  <si>
    <t>Rückversicherungs-Serviceergebnis (in Rückdeckung gegeben)</t>
  </si>
  <si>
    <t>Rückversicherungs-Serviceergebnis (netto)</t>
  </si>
  <si>
    <t>Rückversicherungs-Finanzergebnis (netto) vor Währungskursgewinnen/-verlusten</t>
  </si>
  <si>
    <t>Kapitalanlageergebnis</t>
  </si>
  <si>
    <t>davon</t>
  </si>
  <si>
    <t>Veränderung der Rückstellung für Kreditausfälle (ECL), Abschreibungen, Wertminderungen und Zuschreibungen von Kapitalanlagen</t>
  </si>
  <si>
    <t>Veränderung der Zeitwerte von Finanzinstrumenten</t>
  </si>
  <si>
    <t>Ergebnis aus Anteilen an assoziierten Unternehmen und Gemeinschaftsunternehmen</t>
  </si>
  <si>
    <t>Währungskursergebnis</t>
  </si>
  <si>
    <t>Übriges Ergebnis</t>
  </si>
  <si>
    <t>Operatives Ergebnis (EBIT)</t>
  </si>
  <si>
    <t>Finanzierungszinsen</t>
  </si>
  <si>
    <t>Ergebnis vor Steuern</t>
  </si>
  <si>
    <t>Steueraufwand</t>
  </si>
  <si>
    <t>Jahresergebnis</t>
  </si>
  <si>
    <t>Nicht beherrschenden Gesellschaftern zustehendes Ergebnis</t>
  </si>
  <si>
    <t>Konzernergebnis</t>
  </si>
  <si>
    <t>Schaden-Rückversicherung</t>
  </si>
  <si>
    <t>Personen-Rückversicherung</t>
  </si>
  <si>
    <t>Konsolidierung</t>
  </si>
  <si>
    <t>Gesamt</t>
  </si>
  <si>
    <t>Aufteilung der Aktiva</t>
  </si>
  <si>
    <t>Aktiva</t>
  </si>
  <si>
    <t>Finanzielle Vermögenswerte – erfolgsneutral zum Zeitwert bewertet</t>
  </si>
  <si>
    <t>Finanzielle Vermögenswerte – erfolgswirksam zum Zeitwert bewertet</t>
  </si>
  <si>
    <t>Fremdgenutzter Grundbesitz</t>
  </si>
  <si>
    <t>Anteile an assoziierten Unternehmen und Gemeinschaftsunternehmen</t>
  </si>
  <si>
    <t>Sonstige Kapitalanlagen</t>
  </si>
  <si>
    <t>Kapitalanlagen</t>
  </si>
  <si>
    <t>Vermögenswerte aus retrozedierter Rückversicherung</t>
  </si>
  <si>
    <t>Vermögenswerte aus gezeichneter Rückversicherung</t>
  </si>
  <si>
    <t>Laufende Guthaben bei Kreditinstituten, Schecks und Kassenbestand</t>
  </si>
  <si>
    <t>Übrige Segmentvermögenswerte</t>
  </si>
  <si>
    <t>Zur Veräußerung bestimmte Vermögenswerte</t>
  </si>
  <si>
    <t>Summe Segmentaktiva</t>
  </si>
  <si>
    <t>Summe Aktiva</t>
  </si>
  <si>
    <t>Aufteilung der Verbindlichkeiten</t>
  </si>
  <si>
    <t>Passiva</t>
  </si>
  <si>
    <t>Rückstellungen aus gezeichneter Rückversicherung</t>
  </si>
  <si>
    <t>Verbindlichkeiten aus retrozedierter Rückversicherung</t>
  </si>
  <si>
    <t>Finanzierungsverbindlichkeiten</t>
  </si>
  <si>
    <t>Übrige Segmentverbindlichkeiten</t>
  </si>
  <si>
    <t>Steuerverbindlichkeiten</t>
  </si>
  <si>
    <t>Passive latente Steuern</t>
  </si>
  <si>
    <t>Summe Segmentpassiva</t>
  </si>
  <si>
    <t>Konzern-Gewinn- und Verlustrechnung</t>
  </si>
  <si>
    <t>Rückversicherungs-Finanzerträge / -aufwendungen (brutto)</t>
  </si>
  <si>
    <t>Rückversicherungs-Finanzerträge / -aufwendungen (in Rückdeckung gegeben)</t>
  </si>
  <si>
    <t>Rückversicherungs-Finanzergebnis (netto)</t>
  </si>
  <si>
    <t>davon Währungskursgewinne / -verluste aus Rückversicherungs-Finanzergebnis ¹</t>
  </si>
  <si>
    <t>Rückversicherungs-Finanzergebnis vor Währungskursgewinnen und -verlusten (netto) ¹</t>
  </si>
  <si>
    <t>Ordentliche Kapitalanlageerträge</t>
  </si>
  <si>
    <t xml:space="preserve">Veränderung der Zeitwerte von Finanzinstrumenten </t>
  </si>
  <si>
    <t>Realisierte Gewinne und Verluste aus dem Abgang von Kapitalanlagen</t>
  </si>
  <si>
    <t>Sonstige Kapitalanlageaufwendungen</t>
  </si>
  <si>
    <t>Nettoerträge aus Kapitalanlagen</t>
  </si>
  <si>
    <t>Währungskursgewinne / -verluste aus Kapitalanlagen</t>
  </si>
  <si>
    <t>Währungskursgewinne / -verluste aus Rückversicherungs-Finanzergebnis ¹</t>
  </si>
  <si>
    <t>Sonstige Währungskursgewinne / -verluste</t>
  </si>
  <si>
    <t>Währungskursergebnis aus Rückversicherung und Kapitalanlagen</t>
  </si>
  <si>
    <t>Sonstige Erträge</t>
  </si>
  <si>
    <t>Sonstige Aufwendungen</t>
  </si>
  <si>
    <t>Ergebnis</t>
  </si>
  <si>
    <t xml:space="preserve">Konzernbilanz </t>
  </si>
  <si>
    <t>Aktiva in Mio. EUR</t>
  </si>
  <si>
    <t>Geschäfts- oder Firmenwert</t>
  </si>
  <si>
    <t>Aktive latente Steuern</t>
  </si>
  <si>
    <t>Sonstige Vermögenswerte</t>
  </si>
  <si>
    <t>Passiva in Mio. EUR</t>
  </si>
  <si>
    <t>Pensionsrückstellungen</t>
  </si>
  <si>
    <t>Andere Verbindlichkeiten</t>
  </si>
  <si>
    <t>Verbindlichkeiten</t>
  </si>
  <si>
    <t>Eigenkapital</t>
  </si>
  <si>
    <t>Gezeichnetes Kapital</t>
  </si>
  <si>
    <t>Nominalwert: 120,6 Bedingtes Kapital: 24,1</t>
  </si>
  <si>
    <t>Kapitalrücklagen</t>
  </si>
  <si>
    <t>Gezeichnetes Kapital und Kapitalrücklage</t>
  </si>
  <si>
    <t>Kumulierte, nicht ergebniswirksame Eigenkapitalanteile</t>
  </si>
  <si>
    <t>Nicht realisierte Kursgewinne/-verluste aus Kapitalanlagen</t>
  </si>
  <si>
    <t>Gewinne und Verluste aus der Währungsumrechnung</t>
  </si>
  <si>
    <t>Rückversicherungs-Finanzerträge und -aufwendungen</t>
  </si>
  <si>
    <t>Kumulierte übrige, nicht ergebniswirksame Eigenkapitalveränderungen</t>
  </si>
  <si>
    <t>Summe nicht ergebniswirksamer Eigenkapitalanteile</t>
  </si>
  <si>
    <t>Gewinnrücklagen</t>
  </si>
  <si>
    <t>Eigenkapital der Aktionäre der Hannover Rück SE</t>
  </si>
  <si>
    <t>Anteile nicht beherrschender Gesellschafter</t>
  </si>
  <si>
    <t>Summe Passiva</t>
  </si>
  <si>
    <t>+/- Vorjahr</t>
  </si>
  <si>
    <t>Hannover Rück Gruppe</t>
  </si>
  <si>
    <t>Bilanz</t>
  </si>
  <si>
    <t>Haftendes Kapital</t>
  </si>
  <si>
    <t>Hybridkapital</t>
  </si>
  <si>
    <t>Vertragliche Netto-Servicemarge (CSM)</t>
  </si>
  <si>
    <t>Risikoanpassung für nichtfinanzielle Risiken</t>
  </si>
  <si>
    <t>Kennzahlen</t>
  </si>
  <si>
    <t>Kapitalanlagerendite</t>
  </si>
  <si>
    <t>Eigenkapitalrendite</t>
  </si>
  <si>
    <t>Aktie</t>
  </si>
  <si>
    <t>Ergebnis je Aktie (unverwässert und verwässert) in EUR</t>
  </si>
  <si>
    <t>Buchwert je Aktie in EUR</t>
  </si>
  <si>
    <t>Basisdividende je Aktie in EUR</t>
  </si>
  <si>
    <t>Sonderdividende je Aktie in EUR</t>
  </si>
  <si>
    <t>Gesamtdividende je Aktie in EUR</t>
  </si>
  <si>
    <t>Dividendenzahlung in Mio. EUR</t>
  </si>
  <si>
    <t>Aktienkurs zum Jahresende in EUR</t>
  </si>
  <si>
    <t>Marktkapitalisierung in Mio. EUR</t>
  </si>
  <si>
    <t>Rückversicherungsumsatz (netto)</t>
  </si>
  <si>
    <t>Neugeschäft CSM &amp; LC (netto)</t>
  </si>
  <si>
    <t xml:space="preserve">³ Angepasst für den 30.06.2024 </t>
  </si>
  <si>
    <t>⁴ Rückversicherungs-Serviceaufwendungen (netto) / Rückversicherungsumsatz (netto)</t>
  </si>
  <si>
    <t>⁵ EBIT / Rückversicherungsumsatz (netto)</t>
  </si>
  <si>
    <t>² Exklusive Währungskurseffekte</t>
  </si>
  <si>
    <t>⁶ Dividendenvorschlag, Änderung der Dividendenpolitik im Jahr 2025</t>
  </si>
  <si>
    <t>¹ Angabe unterlag nicht der prüferischen Durchsicht</t>
  </si>
  <si>
    <t>+/- 31 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</si>
</sst>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#&quot;,&quot;##0;\(#&quot;,&quot;##0\)"/>
    <numFmt numFmtId="165" formatCode="#&quot;,&quot;##0&quot;,&quot;###;\(#&quot;,&quot;##0&quot;,&quot;###\)"/>
    <numFmt numFmtId="166" formatCode="#,##0&quot;  &quot;"/>
    <numFmt numFmtId="167" formatCode="0.0%"/>
    <numFmt numFmtId="168" formatCode="#,##0.0\ \ \ "/>
    <numFmt numFmtId="169" formatCode="\+0.0\ %\ \ \ ;\-0.0\ %\ \ \ "/>
    <numFmt numFmtId="170" formatCode="_-* #,##0.00\ _€_-;\-* #,##0.00\ _€_-;_-* &quot;-&quot;??\ _€_-;_-@_-"/>
    <numFmt numFmtId="171" formatCode="#,##0.0\ \ \ \ \ "/>
    <numFmt numFmtId="172" formatCode="0.0\ %\ \ \ "/>
    <numFmt numFmtId="173" formatCode="#,##0\ \ \ "/>
    <numFmt numFmtId="174" formatCode="_-* #,##0_-;\-* #,##0_-;_-* &quot;-&quot;??_-;_-@_-"/>
    <numFmt numFmtId="175" formatCode="#,##0_ ;\-#,##0\ "/>
    <numFmt numFmtId="176" formatCode="#,##0.00_ ;\-#,##0.00\ "/>
  </numFmts>
  <fonts count="35">
    <font>
      <sz val="10"/>
      <name val="Arial"/>
    </font>
    <font>
      <sz val="11"/>
      <color theme="1"/>
      <name val="Archivo"/>
      <family val="2"/>
      <scheme val="minor"/>
    </font>
    <font>
      <b/>
      <sz val="11"/>
      <color indexed="44"/>
      <name val="Arial"/>
      <family val="2"/>
    </font>
    <font>
      <sz val="16"/>
      <color indexed="43"/>
      <name val="Arial"/>
      <family val="2"/>
    </font>
    <font>
      <sz val="10"/>
      <color theme="9" tint="-0.249977111117893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18"/>
      <name val="Arial"/>
      <family val="2"/>
    </font>
    <font>
      <sz val="8"/>
      <name val="Compatil Fact LT Com"/>
      <family val="2"/>
    </font>
    <font>
      <b/>
      <sz val="8"/>
      <name val="Compatil Fact LT Com"/>
      <family val="2"/>
    </font>
    <font>
      <b/>
      <sz val="8"/>
      <color rgb="FF009EE0"/>
      <name val="Compatil Fact LT Com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1"/>
      <color theme="3"/>
      <name val="Archivo"/>
      <scheme val="major"/>
    </font>
    <font>
      <sz val="11"/>
      <color theme="1"/>
      <name val="Archivo"/>
      <scheme val="major"/>
    </font>
    <font>
      <sz val="10"/>
      <name val="Arial"/>
      <family val="2"/>
    </font>
    <font>
      <b/>
      <sz val="11"/>
      <color theme="3"/>
      <name val="Archivo"/>
      <family val="2"/>
      <scheme val="minor"/>
    </font>
    <font>
      <sz val="10"/>
      <name val="Archivo"/>
      <scheme val="major"/>
    </font>
    <font>
      <sz val="11"/>
      <color rgb="FFFF0000"/>
      <name val="Archivo"/>
      <scheme val="major"/>
    </font>
    <font>
      <b/>
      <sz val="11"/>
      <color theme="3"/>
      <name val="Archivo"/>
      <scheme val="minor"/>
    </font>
    <font>
      <sz val="11"/>
      <color theme="3"/>
      <name val="Archivo"/>
      <scheme val="minor"/>
    </font>
    <font>
      <sz val="11"/>
      <name val="Arial"/>
      <family val="2"/>
    </font>
    <font>
      <sz val="11"/>
      <name val="Archivo"/>
      <scheme val="minor"/>
    </font>
    <font>
      <sz val="11"/>
      <color theme="9" tint="-0.249977111117893"/>
      <name val="Arial"/>
      <family val="2"/>
    </font>
    <font>
      <b/>
      <sz val="11"/>
      <name val="Arial"/>
      <family val="2"/>
    </font>
    <font>
      <sz val="11"/>
      <name val="Archivo"/>
      <scheme val="major"/>
    </font>
    <font>
      <sz val="11"/>
      <color indexed="61"/>
      <name val="Archivo"/>
      <scheme val="major"/>
    </font>
    <font>
      <b/>
      <sz val="11"/>
      <color theme="3"/>
      <name val="Archivo"/>
      <scheme val="major"/>
    </font>
    <font>
      <b/>
      <sz val="11"/>
      <name val="Archivo"/>
      <scheme val="minor"/>
    </font>
    <font>
      <sz val="20"/>
      <color rgb="FFFF0000"/>
      <name val="Archivo"/>
      <family val="2"/>
      <scheme val="minor"/>
    </font>
    <font>
      <b/>
      <sz val="11"/>
      <name val="Archivo"/>
      <scheme val="major"/>
    </font>
    <font>
      <sz val="11"/>
      <color theme="3"/>
      <name val="Archivo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1FF"/>
        <bgColor indexed="64"/>
      </patternFill>
    </fill>
  </fills>
  <borders count="17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/>
      <bottom style="thick">
        <color theme="3"/>
      </bottom>
      <diagonal/>
    </border>
    <border>
      <left/>
      <right/>
      <top/>
      <bottom style="thin">
        <color rgb="FFD4D4D4"/>
      </bottom>
      <diagonal/>
    </border>
    <border>
      <left/>
      <right/>
      <top style="thin">
        <color rgb="FFD4D4D4"/>
      </top>
      <bottom style="thin">
        <color rgb="FFD4D4D4"/>
      </bottom>
      <diagonal/>
    </border>
    <border>
      <left style="thick">
        <color theme="0"/>
      </left>
      <right style="thick">
        <color theme="0"/>
      </right>
      <top/>
      <bottom style="thick">
        <color theme="3"/>
      </bottom>
      <diagonal/>
    </border>
    <border>
      <left style="thick">
        <color theme="0"/>
      </left>
      <right style="thick">
        <color theme="0"/>
      </right>
      <top/>
      <bottom style="thin">
        <color rgb="FFD4D4D4"/>
      </bottom>
      <diagonal/>
    </border>
    <border>
      <left style="thick">
        <color theme="0"/>
      </left>
      <right style="thick">
        <color theme="0"/>
      </right>
      <top style="thin">
        <color rgb="FFD4D4D4"/>
      </top>
      <bottom style="thin">
        <color rgb="FFD4D4D4"/>
      </bottom>
      <diagonal/>
    </border>
    <border>
      <left style="thick">
        <color theme="0"/>
      </left>
      <right/>
      <top/>
      <bottom style="thick">
        <color theme="3"/>
      </bottom>
      <diagonal/>
    </border>
    <border>
      <left style="thick">
        <color theme="0"/>
      </left>
      <right/>
      <top/>
      <bottom style="thin">
        <color rgb="FFD4D4D4"/>
      </bottom>
      <diagonal/>
    </border>
    <border>
      <left style="thick">
        <color theme="0"/>
      </left>
      <right/>
      <top style="thin">
        <color rgb="FFD4D4D4"/>
      </top>
      <bottom style="thin">
        <color rgb="FFD4D4D4"/>
      </bottom>
      <diagonal/>
    </border>
    <border>
      <left/>
      <right/>
      <top style="thin">
        <color rgb="FFD4D4D4"/>
      </top>
      <bottom style="medium">
        <color theme="3"/>
      </bottom>
      <diagonal/>
    </border>
    <border>
      <left style="thick">
        <color theme="0"/>
      </left>
      <right style="thick">
        <color theme="0"/>
      </right>
      <top style="thin">
        <color rgb="FFD4D4D4"/>
      </top>
      <bottom style="medium">
        <color theme="3"/>
      </bottom>
      <diagonal/>
    </border>
    <border>
      <left style="thick">
        <color theme="0"/>
      </left>
      <right/>
      <top style="thin">
        <color rgb="FFD4D4D4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thick">
        <color theme="0"/>
      </right>
      <top/>
      <bottom style="thick">
        <color theme="3"/>
      </bottom>
      <diagonal/>
    </border>
    <border>
      <left style="thick">
        <color theme="0"/>
      </left>
      <right/>
      <top style="thick">
        <color theme="3"/>
      </top>
      <bottom style="thick">
        <color theme="3"/>
      </bottom>
      <diagonal/>
    </border>
  </borders>
  <cellStyleXfs count="12">
    <xf numFmtId="0" fontId="0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0" applyFont="1" applyAlignment="1">
      <alignment horizontal="left" indent="15"/>
    </xf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3" fontId="6" fillId="0" borderId="0" xfId="3" applyNumberFormat="1" applyFont="1" applyProtection="1">
      <protection locked="0"/>
    </xf>
    <xf numFmtId="3" fontId="0" fillId="0" borderId="0" xfId="0" applyNumberFormat="1"/>
    <xf numFmtId="166" fontId="7" fillId="0" borderId="0" xfId="3" applyNumberFormat="1" applyFont="1" applyProtection="1">
      <protection locked="0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/>
    <xf numFmtId="0" fontId="0" fillId="0" borderId="0" xfId="0" applyFill="1" applyBorder="1"/>
    <xf numFmtId="0" fontId="15" fillId="0" borderId="0" xfId="0" applyFont="1" applyFill="1" applyBorder="1"/>
    <xf numFmtId="0" fontId="16" fillId="0" borderId="14" xfId="0" applyFont="1" applyBorder="1"/>
    <xf numFmtId="0" fontId="17" fillId="0" borderId="14" xfId="0" applyFont="1" applyBorder="1"/>
    <xf numFmtId="0" fontId="20" fillId="0" borderId="0" xfId="2" applyFont="1"/>
    <xf numFmtId="0" fontId="20" fillId="0" borderId="0" xfId="2" applyFont="1" applyBorder="1"/>
    <xf numFmtId="0" fontId="20" fillId="2" borderId="0" xfId="2" applyFont="1" applyFill="1" applyBorder="1"/>
    <xf numFmtId="173" fontId="20" fillId="2" borderId="0" xfId="2" applyNumberFormat="1" applyFont="1" applyFill="1" applyBorder="1"/>
    <xf numFmtId="0" fontId="20" fillId="2" borderId="0" xfId="2" applyFont="1" applyFill="1"/>
    <xf numFmtId="0" fontId="20" fillId="0" borderId="0" xfId="0" applyFont="1"/>
    <xf numFmtId="0" fontId="22" fillId="2" borderId="2" xfId="0" applyFont="1" applyFill="1" applyBorder="1" applyAlignment="1">
      <alignment horizontal="left"/>
    </xf>
    <xf numFmtId="0" fontId="22" fillId="2" borderId="8" xfId="0" applyFont="1" applyFill="1" applyBorder="1" applyAlignment="1">
      <alignment horizontal="right"/>
    </xf>
    <xf numFmtId="0" fontId="22" fillId="2" borderId="5" xfId="0" applyFont="1" applyFill="1" applyBorder="1" applyAlignment="1">
      <alignment horizontal="right"/>
    </xf>
    <xf numFmtId="0" fontId="24" fillId="0" borderId="0" xfId="0" applyFont="1"/>
    <xf numFmtId="0" fontId="25" fillId="2" borderId="3" xfId="0" applyFont="1" applyFill="1" applyBorder="1" applyAlignment="1">
      <alignment horizontal="left" vertical="center"/>
    </xf>
    <xf numFmtId="174" fontId="23" fillId="3" borderId="9" xfId="4" applyNumberFormat="1" applyFont="1" applyFill="1" applyBorder="1" applyAlignment="1">
      <alignment horizontal="right" vertical="center"/>
    </xf>
    <xf numFmtId="0" fontId="25" fillId="2" borderId="4" xfId="0" applyFont="1" applyFill="1" applyBorder="1" applyAlignment="1">
      <alignment horizontal="left" vertical="center"/>
    </xf>
    <xf numFmtId="0" fontId="25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2" fillId="0" borderId="0" xfId="0" applyFont="1"/>
    <xf numFmtId="0" fontId="26" fillId="0" borderId="0" xfId="0" applyFont="1"/>
    <xf numFmtId="3" fontId="24" fillId="0" borderId="0" xfId="0" applyNumberFormat="1" applyFont="1"/>
    <xf numFmtId="0" fontId="27" fillId="0" borderId="0" xfId="0" applyFont="1"/>
    <xf numFmtId="0" fontId="25" fillId="2" borderId="3" xfId="0" applyFont="1" applyFill="1" applyBorder="1" applyAlignment="1">
      <alignment horizontal="left" vertical="center" indent="1"/>
    </xf>
    <xf numFmtId="0" fontId="25" fillId="2" borderId="3" xfId="0" applyFont="1" applyFill="1" applyBorder="1" applyAlignment="1">
      <alignment horizontal="left" vertical="center" wrapText="1" indent="2"/>
    </xf>
    <xf numFmtId="0" fontId="25" fillId="0" borderId="11" xfId="0" applyFont="1" applyBorder="1" applyAlignment="1">
      <alignment horizontal="left" vertical="center" wrapText="1" indent="1"/>
    </xf>
    <xf numFmtId="0" fontId="25" fillId="0" borderId="11" xfId="0" applyFont="1" applyBorder="1" applyAlignment="1">
      <alignment horizontal="left" vertical="center" wrapText="1"/>
    </xf>
    <xf numFmtId="0" fontId="28" fillId="0" borderId="0" xfId="2" applyFont="1" applyAlignment="1"/>
    <xf numFmtId="0" fontId="22" fillId="2" borderId="0" xfId="0" applyFont="1" applyFill="1" applyBorder="1" applyAlignment="1">
      <alignment horizontal="left"/>
    </xf>
    <xf numFmtId="14" fontId="28" fillId="0" borderId="0" xfId="2" applyNumberFormat="1" applyFont="1" applyAlignment="1"/>
    <xf numFmtId="0" fontId="28" fillId="0" borderId="0" xfId="2" applyFont="1"/>
    <xf numFmtId="175" fontId="25" fillId="2" borderId="6" xfId="4" applyNumberFormat="1" applyFont="1" applyFill="1" applyBorder="1" applyAlignment="1">
      <alignment horizontal="right" vertical="center"/>
    </xf>
    <xf numFmtId="43" fontId="28" fillId="0" borderId="0" xfId="4" applyFont="1"/>
    <xf numFmtId="43" fontId="21" fillId="0" borderId="0" xfId="4" applyFont="1"/>
    <xf numFmtId="0" fontId="28" fillId="0" borderId="0" xfId="2" applyFont="1" applyBorder="1"/>
    <xf numFmtId="167" fontId="28" fillId="0" borderId="0" xfId="2" applyNumberFormat="1" applyFont="1"/>
    <xf numFmtId="0" fontId="21" fillId="0" borderId="0" xfId="2" applyFont="1"/>
    <xf numFmtId="0" fontId="29" fillId="0" borderId="0" xfId="2" applyFont="1"/>
    <xf numFmtId="0" fontId="29" fillId="0" borderId="0" xfId="2" applyFont="1" applyBorder="1"/>
    <xf numFmtId="0" fontId="28" fillId="0" borderId="0" xfId="0" applyFont="1"/>
    <xf numFmtId="0" fontId="28" fillId="2" borderId="0" xfId="2" applyFont="1" applyFill="1"/>
    <xf numFmtId="0" fontId="30" fillId="2" borderId="1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/>
    </xf>
    <xf numFmtId="0" fontId="30" fillId="2" borderId="2" xfId="0" applyFont="1" applyFill="1" applyBorder="1" applyAlignment="1">
      <alignment horizontal="left"/>
    </xf>
    <xf numFmtId="0" fontId="30" fillId="2" borderId="8" xfId="0" applyFont="1" applyFill="1" applyBorder="1" applyAlignment="1">
      <alignment horizontal="right"/>
    </xf>
    <xf numFmtId="0" fontId="30" fillId="2" borderId="5" xfId="0" applyFont="1" applyFill="1" applyBorder="1" applyAlignment="1">
      <alignment horizontal="right"/>
    </xf>
    <xf numFmtId="0" fontId="28" fillId="2" borderId="4" xfId="0" applyFont="1" applyFill="1" applyBorder="1" applyAlignment="1">
      <alignment horizontal="left" vertical="center"/>
    </xf>
    <xf numFmtId="175" fontId="28" fillId="2" borderId="6" xfId="4" applyNumberFormat="1" applyFont="1" applyFill="1" applyBorder="1" applyAlignment="1">
      <alignment horizontal="right" vertical="center"/>
    </xf>
    <xf numFmtId="0" fontId="28" fillId="2" borderId="4" xfId="0" applyFont="1" applyFill="1" applyBorder="1" applyAlignment="1">
      <alignment horizontal="left" vertical="center" wrapText="1"/>
    </xf>
    <xf numFmtId="167" fontId="28" fillId="2" borderId="6" xfId="11" applyNumberFormat="1" applyFont="1" applyFill="1" applyBorder="1" applyAlignment="1">
      <alignment horizontal="right" vertical="center"/>
    </xf>
    <xf numFmtId="176" fontId="28" fillId="2" borderId="6" xfId="4" applyNumberFormat="1" applyFont="1" applyFill="1" applyBorder="1" applyAlignment="1">
      <alignment horizontal="right" vertical="center"/>
    </xf>
    <xf numFmtId="0" fontId="22" fillId="2" borderId="8" xfId="0" applyFont="1" applyFill="1" applyBorder="1" applyAlignment="1">
      <alignment horizontal="right" wrapText="1"/>
    </xf>
    <xf numFmtId="0" fontId="22" fillId="2" borderId="5" xfId="0" applyFont="1" applyFill="1" applyBorder="1" applyAlignment="1">
      <alignment horizontal="right" wrapText="1"/>
    </xf>
    <xf numFmtId="175" fontId="23" fillId="3" borderId="9" xfId="4" applyNumberFormat="1" applyFont="1" applyFill="1" applyBorder="1" applyAlignment="1">
      <alignment horizontal="right" vertical="center"/>
    </xf>
    <xf numFmtId="0" fontId="31" fillId="2" borderId="3" xfId="0" applyFont="1" applyFill="1" applyBorder="1" applyAlignment="1">
      <alignment horizontal="left" vertical="center"/>
    </xf>
    <xf numFmtId="175" fontId="22" fillId="3" borderId="9" xfId="4" applyNumberFormat="1" applyFont="1" applyFill="1" applyBorder="1" applyAlignment="1">
      <alignment horizontal="right" vertical="center"/>
    </xf>
    <xf numFmtId="175" fontId="31" fillId="2" borderId="6" xfId="4" applyNumberFormat="1" applyFont="1" applyFill="1" applyBorder="1" applyAlignment="1">
      <alignment horizontal="right" vertical="center"/>
    </xf>
    <xf numFmtId="0" fontId="23" fillId="2" borderId="2" xfId="0" applyFont="1" applyFill="1" applyBorder="1" applyAlignment="1">
      <alignment horizontal="left"/>
    </xf>
    <xf numFmtId="0" fontId="31" fillId="2" borderId="4" xfId="0" applyFont="1" applyFill="1" applyBorder="1" applyAlignment="1">
      <alignment horizontal="left" vertical="center"/>
    </xf>
    <xf numFmtId="3" fontId="24" fillId="0" borderId="0" xfId="4" applyNumberFormat="1" applyFont="1"/>
    <xf numFmtId="3" fontId="27" fillId="0" borderId="0" xfId="4" applyNumberFormat="1" applyFont="1" applyAlignment="1">
      <alignment vertical="top"/>
    </xf>
    <xf numFmtId="0" fontId="24" fillId="0" borderId="0" xfId="0" applyFont="1" applyFill="1" applyBorder="1"/>
    <xf numFmtId="0" fontId="27" fillId="0" borderId="0" xfId="0" applyFont="1" applyFill="1" applyBorder="1"/>
    <xf numFmtId="3" fontId="12" fillId="0" borderId="0" xfId="0" applyNumberFormat="1" applyFont="1" applyFill="1" applyBorder="1"/>
    <xf numFmtId="0" fontId="25" fillId="2" borderId="3" xfId="0" applyFont="1" applyFill="1" applyBorder="1" applyAlignment="1">
      <alignment horizontal="left" vertical="center" indent="2"/>
    </xf>
    <xf numFmtId="165" fontId="13" fillId="0" borderId="0" xfId="0" applyNumberFormat="1" applyFont="1" applyFill="1" applyBorder="1"/>
    <xf numFmtId="164" fontId="12" fillId="0" borderId="0" xfId="0" applyNumberFormat="1" applyFont="1" applyFill="1" applyBorder="1"/>
    <xf numFmtId="169" fontId="17" fillId="2" borderId="0" xfId="2" applyNumberFormat="1" applyFont="1" applyFill="1" applyBorder="1"/>
    <xf numFmtId="0" fontId="30" fillId="2" borderId="15" xfId="0" applyFont="1" applyFill="1" applyBorder="1" applyAlignment="1">
      <alignment horizontal="right"/>
    </xf>
    <xf numFmtId="174" fontId="23" fillId="3" borderId="3" xfId="4" applyNumberFormat="1" applyFont="1" applyFill="1" applyBorder="1" applyAlignment="1">
      <alignment horizontal="right" vertical="center"/>
    </xf>
    <xf numFmtId="0" fontId="30" fillId="2" borderId="16" xfId="0" applyFont="1" applyFill="1" applyBorder="1" applyAlignment="1">
      <alignment horizontal="right"/>
    </xf>
    <xf numFmtId="0" fontId="30" fillId="2" borderId="2" xfId="0" applyFont="1" applyFill="1" applyBorder="1" applyAlignment="1">
      <alignment horizontal="right"/>
    </xf>
    <xf numFmtId="167" fontId="23" fillId="3" borderId="9" xfId="11" applyNumberFormat="1" applyFont="1" applyFill="1" applyBorder="1" applyAlignment="1">
      <alignment horizontal="right" vertical="center"/>
    </xf>
    <xf numFmtId="167" fontId="23" fillId="3" borderId="3" xfId="11" applyNumberFormat="1" applyFont="1" applyFill="1" applyBorder="1" applyAlignment="1">
      <alignment horizontal="right" vertical="center"/>
    </xf>
    <xf numFmtId="167" fontId="23" fillId="3" borderId="10" xfId="11" applyNumberFormat="1" applyFont="1" applyFill="1" applyBorder="1" applyAlignment="1">
      <alignment horizontal="right" vertical="center"/>
    </xf>
    <xf numFmtId="169" fontId="28" fillId="2" borderId="6" xfId="11" applyNumberFormat="1" applyFont="1" applyFill="1" applyBorder="1" applyAlignment="1">
      <alignment horizontal="right" vertical="center"/>
    </xf>
    <xf numFmtId="169" fontId="30" fillId="2" borderId="5" xfId="0" applyNumberFormat="1" applyFont="1" applyFill="1" applyBorder="1" applyAlignment="1">
      <alignment horizontal="right"/>
    </xf>
    <xf numFmtId="169" fontId="17" fillId="0" borderId="0" xfId="2" applyNumberFormat="1" applyFont="1" applyFill="1" applyBorder="1" applyAlignment="1">
      <alignment horizontal="right"/>
    </xf>
    <xf numFmtId="0" fontId="30" fillId="2" borderId="0" xfId="0" applyFont="1" applyFill="1" applyAlignment="1">
      <alignment horizontal="center"/>
    </xf>
    <xf numFmtId="0" fontId="17" fillId="0" borderId="0" xfId="0" applyFont="1"/>
    <xf numFmtId="0" fontId="30" fillId="2" borderId="0" xfId="0" applyFont="1" applyFill="1" applyAlignment="1">
      <alignment horizontal="left"/>
    </xf>
    <xf numFmtId="0" fontId="17" fillId="0" borderId="0" xfId="0" applyFont="1" applyAlignment="1">
      <alignment horizontal="left" wrapText="1"/>
    </xf>
    <xf numFmtId="169" fontId="30" fillId="2" borderId="5" xfId="0" quotePrefix="1" applyNumberFormat="1" applyFont="1" applyFill="1" applyBorder="1" applyAlignment="1">
      <alignment horizontal="right"/>
    </xf>
    <xf numFmtId="3" fontId="23" fillId="3" borderId="9" xfId="4" applyNumberFormat="1" applyFont="1" applyFill="1" applyBorder="1" applyAlignment="1">
      <alignment horizontal="right" vertical="center"/>
    </xf>
    <xf numFmtId="3" fontId="25" fillId="2" borderId="6" xfId="4" applyNumberFormat="1" applyFont="1" applyFill="1" applyBorder="1" applyAlignment="1">
      <alignment horizontal="right" vertical="center"/>
    </xf>
    <xf numFmtId="3" fontId="23" fillId="3" borderId="10" xfId="4" applyNumberFormat="1" applyFont="1" applyFill="1" applyBorder="1" applyAlignment="1">
      <alignment horizontal="right" vertical="center"/>
    </xf>
    <xf numFmtId="3" fontId="25" fillId="2" borderId="7" xfId="4" applyNumberFormat="1" applyFont="1" applyFill="1" applyBorder="1" applyAlignment="1">
      <alignment horizontal="right" vertical="center"/>
    </xf>
    <xf numFmtId="3" fontId="23" fillId="3" borderId="13" xfId="4" applyNumberFormat="1" applyFont="1" applyFill="1" applyBorder="1" applyAlignment="1">
      <alignment horizontal="right" vertical="center"/>
    </xf>
    <xf numFmtId="3" fontId="25" fillId="2" borderId="12" xfId="4" applyNumberFormat="1" applyFont="1" applyFill="1" applyBorder="1" applyAlignment="1">
      <alignment horizontal="right" vertical="center"/>
    </xf>
    <xf numFmtId="3" fontId="22" fillId="3" borderId="13" xfId="4" applyNumberFormat="1" applyFont="1" applyFill="1" applyBorder="1" applyAlignment="1">
      <alignment horizontal="right" vertical="center"/>
    </xf>
    <xf numFmtId="3" fontId="31" fillId="2" borderId="12" xfId="4" applyNumberFormat="1" applyFont="1" applyFill="1" applyBorder="1" applyAlignment="1">
      <alignment horizontal="right" vertical="center"/>
    </xf>
    <xf numFmtId="3" fontId="22" fillId="2" borderId="8" xfId="0" applyNumberFormat="1" applyFont="1" applyFill="1" applyBorder="1" applyAlignment="1">
      <alignment horizontal="right"/>
    </xf>
    <xf numFmtId="3" fontId="22" fillId="2" borderId="5" xfId="0" applyNumberFormat="1" applyFont="1" applyFill="1" applyBorder="1" applyAlignment="1">
      <alignment horizontal="right"/>
    </xf>
    <xf numFmtId="3" fontId="25" fillId="0" borderId="11" xfId="0" applyNumberFormat="1" applyFont="1" applyBorder="1" applyAlignment="1">
      <alignment vertical="center" wrapText="1"/>
    </xf>
    <xf numFmtId="3" fontId="19" fillId="0" borderId="11" xfId="0" applyNumberFormat="1" applyFont="1" applyBorder="1" applyAlignment="1">
      <alignment vertical="center" wrapText="1"/>
    </xf>
    <xf numFmtId="0" fontId="32" fillId="2" borderId="0" xfId="10" applyFont="1" applyFill="1"/>
    <xf numFmtId="168" fontId="28" fillId="0" borderId="0" xfId="2" applyNumberFormat="1" applyFont="1" applyFill="1" applyBorder="1" applyAlignment="1">
      <alignment horizontal="right"/>
    </xf>
    <xf numFmtId="0" fontId="33" fillId="2" borderId="8" xfId="0" applyFont="1" applyFill="1" applyBorder="1" applyAlignment="1">
      <alignment horizontal="right"/>
    </xf>
    <xf numFmtId="0" fontId="33" fillId="2" borderId="5" xfId="0" applyFont="1" applyFill="1" applyBorder="1" applyAlignment="1">
      <alignment horizontal="right"/>
    </xf>
    <xf numFmtId="0" fontId="33" fillId="2" borderId="2" xfId="0" applyFont="1" applyFill="1" applyBorder="1" applyAlignment="1">
      <alignment horizontal="left"/>
    </xf>
    <xf numFmtId="174" fontId="25" fillId="2" borderId="3" xfId="4" applyNumberFormat="1" applyFont="1" applyFill="1" applyBorder="1" applyAlignment="1">
      <alignment horizontal="right" vertical="center"/>
    </xf>
    <xf numFmtId="171" fontId="28" fillId="0" borderId="0" xfId="2" applyNumberFormat="1" applyFont="1" applyFill="1" applyBorder="1" applyAlignment="1">
      <alignment horizontal="right"/>
    </xf>
    <xf numFmtId="172" fontId="28" fillId="0" borderId="0" xfId="2" applyNumberFormat="1" applyFont="1" applyFill="1" applyBorder="1" applyAlignment="1">
      <alignment horizontal="right"/>
    </xf>
    <xf numFmtId="174" fontId="25" fillId="2" borderId="9" xfId="4" applyNumberFormat="1" applyFont="1" applyFill="1" applyBorder="1" applyAlignment="1">
      <alignment horizontal="right" vertical="center"/>
    </xf>
    <xf numFmtId="168" fontId="34" fillId="0" borderId="0" xfId="2" applyNumberFormat="1" applyFont="1" applyFill="1" applyBorder="1" applyAlignment="1">
      <alignment horizontal="right"/>
    </xf>
    <xf numFmtId="171" fontId="34" fillId="0" borderId="0" xfId="2" applyNumberFormat="1" applyFont="1" applyFill="1" applyBorder="1" applyAlignment="1">
      <alignment horizontal="right"/>
    </xf>
    <xf numFmtId="172" fontId="34" fillId="0" borderId="0" xfId="2" applyNumberFormat="1" applyFont="1" applyFill="1" applyBorder="1" applyAlignment="1">
      <alignment horizontal="right"/>
    </xf>
    <xf numFmtId="3" fontId="28" fillId="2" borderId="6" xfId="4" applyNumberFormat="1" applyFont="1" applyFill="1" applyBorder="1" applyAlignment="1">
      <alignment horizontal="right" vertical="center"/>
    </xf>
    <xf numFmtId="3" fontId="23" fillId="3" borderId="3" xfId="4" applyNumberFormat="1" applyFont="1" applyFill="1" applyBorder="1" applyAlignment="1">
      <alignment horizontal="right" vertical="center"/>
    </xf>
    <xf numFmtId="4" fontId="28" fillId="2" borderId="6" xfId="4" applyNumberFormat="1" applyFont="1" applyFill="1" applyBorder="1" applyAlignment="1">
      <alignment horizontal="right" vertical="center"/>
    </xf>
    <xf numFmtId="4" fontId="23" fillId="3" borderId="9" xfId="4" applyNumberFormat="1" applyFont="1" applyFill="1" applyBorder="1" applyAlignment="1">
      <alignment horizontal="right" vertical="center"/>
    </xf>
    <xf numFmtId="4" fontId="23" fillId="3" borderId="3" xfId="4" applyNumberFormat="1" applyFont="1" applyFill="1" applyBorder="1" applyAlignment="1">
      <alignment horizontal="right" vertical="center"/>
    </xf>
    <xf numFmtId="3" fontId="28" fillId="2" borderId="9" xfId="4" applyNumberFormat="1" applyFont="1" applyFill="1" applyBorder="1" applyAlignment="1">
      <alignment horizontal="right" vertical="center"/>
    </xf>
    <xf numFmtId="3" fontId="28" fillId="0" borderId="0" xfId="2" applyNumberFormat="1" applyFont="1" applyFill="1" applyBorder="1" applyAlignment="1">
      <alignment horizontal="right"/>
    </xf>
    <xf numFmtId="3" fontId="28" fillId="2" borderId="0" xfId="2" applyNumberFormat="1" applyFont="1" applyFill="1" applyBorder="1" applyAlignment="1">
      <alignment horizontal="right"/>
    </xf>
    <xf numFmtId="3" fontId="23" fillId="2" borderId="0" xfId="4" applyNumberFormat="1" applyFont="1" applyFill="1" applyBorder="1" applyAlignment="1">
      <alignment horizontal="right" vertical="center"/>
    </xf>
    <xf numFmtId="3" fontId="33" fillId="2" borderId="8" xfId="0" applyNumberFormat="1" applyFont="1" applyFill="1" applyBorder="1" applyAlignment="1">
      <alignment horizontal="right"/>
    </xf>
    <xf numFmtId="3" fontId="33" fillId="2" borderId="5" xfId="0" applyNumberFormat="1" applyFont="1" applyFill="1" applyBorder="1" applyAlignment="1">
      <alignment horizontal="right"/>
    </xf>
    <xf numFmtId="3" fontId="33" fillId="2" borderId="2" xfId="0" applyNumberFormat="1" applyFont="1" applyFill="1" applyBorder="1" applyAlignment="1">
      <alignment horizontal="left"/>
    </xf>
    <xf numFmtId="3" fontId="30" fillId="2" borderId="2" xfId="0" applyNumberFormat="1" applyFont="1" applyFill="1" applyBorder="1" applyAlignment="1">
      <alignment horizontal="left"/>
    </xf>
    <xf numFmtId="3" fontId="30" fillId="2" borderId="8" xfId="0" applyNumberFormat="1" applyFont="1" applyFill="1" applyBorder="1" applyAlignment="1">
      <alignment horizontal="right"/>
    </xf>
    <xf numFmtId="3" fontId="30" fillId="2" borderId="5" xfId="0" applyNumberFormat="1" applyFont="1" applyFill="1" applyBorder="1" applyAlignment="1">
      <alignment horizontal="right"/>
    </xf>
    <xf numFmtId="3" fontId="25" fillId="2" borderId="10" xfId="4" applyNumberFormat="1" applyFont="1" applyFill="1" applyBorder="1" applyAlignment="1">
      <alignment horizontal="right" vertical="center"/>
    </xf>
    <xf numFmtId="3" fontId="25" fillId="2" borderId="3" xfId="4" applyNumberFormat="1" applyFont="1" applyFill="1" applyBorder="1" applyAlignment="1">
      <alignment horizontal="right" vertical="center"/>
    </xf>
    <xf numFmtId="3" fontId="23" fillId="3" borderId="4" xfId="4" applyNumberFormat="1" applyFont="1" applyFill="1" applyBorder="1" applyAlignment="1">
      <alignment horizontal="right" vertical="center"/>
    </xf>
    <xf numFmtId="169" fontId="28" fillId="2" borderId="6" xfId="7" applyNumberFormat="1" applyFont="1" applyFill="1" applyBorder="1" applyAlignment="1">
      <alignment horizontal="right" vertical="center"/>
    </xf>
    <xf numFmtId="0" fontId="22" fillId="2" borderId="2" xfId="0" applyFont="1" applyFill="1" applyBorder="1" applyAlignment="1">
      <alignment horizontal="left" wrapText="1"/>
    </xf>
    <xf numFmtId="0" fontId="30" fillId="2" borderId="0" xfId="0" quotePrefix="1" applyFont="1" applyFill="1" applyAlignment="1">
      <alignment horizontal="center" vertical="center" wrapText="1"/>
    </xf>
    <xf numFmtId="0" fontId="30" fillId="2" borderId="8" xfId="0" applyFont="1" applyFill="1" applyBorder="1" applyAlignment="1">
      <alignment horizontal="center"/>
    </xf>
    <xf numFmtId="0" fontId="30" fillId="2" borderId="2" xfId="0" applyFont="1" applyFill="1" applyBorder="1" applyAlignment="1">
      <alignment horizontal="center"/>
    </xf>
    <xf numFmtId="0" fontId="30" fillId="2" borderId="15" xfId="0" applyFont="1" applyFill="1" applyBorder="1" applyAlignment="1">
      <alignment horizontal="center"/>
    </xf>
  </cellXfs>
  <cellStyles count="12">
    <cellStyle name="Comma" xfId="4" builtinId="3"/>
    <cellStyle name="Comma 2" xfId="6" xr:uid="{00000000-0005-0000-0000-000001000000}"/>
    <cellStyle name="Komma 2" xfId="3" xr:uid="{00000000-0005-0000-0000-000002000000}"/>
    <cellStyle name="Normal" xfId="0" builtinId="0"/>
    <cellStyle name="Normal 2" xfId="2" xr:uid="{00000000-0005-0000-0000-000004000000}"/>
    <cellStyle name="Normal 3" xfId="5" xr:uid="{00000000-0005-0000-0000-000005000000}"/>
    <cellStyle name="Normal 4" xfId="10" xr:uid="{00000000-0005-0000-0000-000006000000}"/>
    <cellStyle name="Percent" xfId="11" builtinId="5"/>
    <cellStyle name="Percent 2" xfId="7" xr:uid="{00000000-0005-0000-0000-000007000000}"/>
    <cellStyle name="Percent 2 2" xfId="8" xr:uid="{00000000-0005-0000-0000-000008000000}"/>
    <cellStyle name="Percent 2 2 2" xfId="9" xr:uid="{00000000-0005-0000-0000-000009000000}"/>
    <cellStyle name="Standard 2" xfId="1" xr:uid="{00000000-0005-0000-0000-00000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919191"/>
      <rgbColor rgb="00FF0000"/>
      <rgbColor rgb="00FF9147"/>
      <rgbColor rgb="000000FF"/>
      <rgbColor rgb="00B7DC4E"/>
      <rgbColor rgb="00DAD5D0"/>
      <rgbColor rgb="00E5E2DF"/>
      <rgbColor rgb="00800000"/>
      <rgbColor rgb="00008000"/>
      <rgbColor rgb="00000080"/>
      <rgbColor rgb="00808000"/>
      <rgbColor rgb="00800080"/>
      <rgbColor rgb="00008080"/>
      <rgbColor rgb="00E5E2DF"/>
      <rgbColor rgb="00808080"/>
      <rgbColor rgb="00009EE0"/>
      <rgbColor rgb="00005192"/>
      <rgbColor rgb="00ACD819"/>
      <rgbColor rgb="007A9501"/>
      <rgbColor rgb="00D6D1CC"/>
      <rgbColor rgb="00B4AEAE"/>
      <rgbColor rgb="00E9AD05"/>
      <rgbColor rgb="00CC6C08"/>
      <rgbColor rgb="003E3E3E"/>
      <rgbColor rgb="00FFFFFF"/>
      <rgbColor rgb="00796E6B"/>
      <rgbColor rgb="0000FFFF"/>
      <rgbColor rgb="00800080"/>
      <rgbColor rgb="00800000"/>
      <rgbColor rgb="00008080"/>
      <rgbColor rgb="000000FF"/>
      <rgbColor rgb="00FFFFFF"/>
      <rgbColor rgb="0073CEE8"/>
      <rgbColor rgb="004D74A8"/>
      <rgbColor rgb="00143F82"/>
      <rgbColor rgb="00CCEEF7"/>
      <rgbColor rgb="0000A6D6"/>
      <rgbColor rgb="0099AFCD"/>
      <rgbColor rgb="00B4AEAE"/>
      <rgbColor rgb="003366FF"/>
      <rgbColor rgb="0033CCCC"/>
      <rgbColor rgb="0099CC00"/>
      <rgbColor rgb="00827878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3E3E3E"/>
      <rgbColor rgb="00333399"/>
      <rgbColor rgb="00333333"/>
    </indexedColors>
    <mruColors>
      <color rgb="FFEB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253417</xdr:colOff>
      <xdr:row>57</xdr:row>
      <xdr:rowOff>113600</xdr:rowOff>
    </xdr:from>
    <xdr:to>
      <xdr:col>11</xdr:col>
      <xdr:colOff>746526</xdr:colOff>
      <xdr:row>60</xdr:row>
      <xdr:rowOff>21683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F765D6-CA76-4B18-8AAD-12ACD6C98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5023" y="12609701"/>
          <a:ext cx="1918607" cy="5820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707571</xdr:colOff>
      <xdr:row>45</xdr:row>
      <xdr:rowOff>122465</xdr:rowOff>
    </xdr:from>
    <xdr:to>
      <xdr:col>2</xdr:col>
      <xdr:colOff>1234440</xdr:colOff>
      <xdr:row>49</xdr:row>
      <xdr:rowOff>55201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35698B-50E4-60BD-84F4-524F4C1E0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1464" y="13253358"/>
          <a:ext cx="1918607" cy="5820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974912</xdr:colOff>
      <xdr:row>44</xdr:row>
      <xdr:rowOff>67235</xdr:rowOff>
    </xdr:from>
    <xdr:to>
      <xdr:col>3</xdr:col>
      <xdr:colOff>133062</xdr:colOff>
      <xdr:row>48</xdr:row>
      <xdr:rowOff>17964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6102E5-AAD0-45DE-9A31-4BA41381A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736" y="12113559"/>
          <a:ext cx="1918607" cy="5820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986117</xdr:colOff>
      <xdr:row>44</xdr:row>
      <xdr:rowOff>33618</xdr:rowOff>
    </xdr:from>
    <xdr:to>
      <xdr:col>3</xdr:col>
      <xdr:colOff>146172</xdr:colOff>
      <xdr:row>47</xdr:row>
      <xdr:rowOff>143134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7B986F-5781-472A-ADD8-43F20F190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941" y="12079942"/>
          <a:ext cx="1918607" cy="5820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574675</xdr:colOff>
      <xdr:row>27</xdr:row>
      <xdr:rowOff>0</xdr:rowOff>
    </xdr:from>
    <xdr:to>
      <xdr:col>9</xdr:col>
      <xdr:colOff>19322</xdr:colOff>
      <xdr:row>30</xdr:row>
      <xdr:rowOff>133671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720F05-3723-47B8-969F-C09105D4D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80925" y="8785225"/>
          <a:ext cx="1931307" cy="5725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865909</xdr:colOff>
      <xdr:row>27</xdr:row>
      <xdr:rowOff>196273</xdr:rowOff>
    </xdr:from>
    <xdr:to>
      <xdr:col>9</xdr:col>
      <xdr:colOff>17417</xdr:colOff>
      <xdr:row>31</xdr:row>
      <xdr:rowOff>79841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51920E-E800-4B56-A9E3-7231C60C0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4159" y="6597073"/>
          <a:ext cx="1909948" cy="5979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28</xdr:row>
      <xdr:rowOff>85725</xdr:rowOff>
    </xdr:from>
    <xdr:to>
      <xdr:col>8</xdr:col>
      <xdr:colOff>1353688</xdr:colOff>
      <xdr:row>32</xdr:row>
      <xdr:rowOff>35968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EF610B-BEF6-4661-8A02-8FDC2C3DA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6925" y="6715125"/>
          <a:ext cx="1909948" cy="597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Neues Corp. Design Theme Office">
  <a:themeElements>
    <a:clrScheme name="HannoverRe_Blue">
      <a:dk1>
        <a:sysClr val="windowText" lastClr="000000"/>
      </a:dk1>
      <a:lt1>
        <a:sysClr val="window" lastClr="FFFFFF"/>
      </a:lt1>
      <a:dk2>
        <a:srgbClr val="003C70"/>
      </a:dk2>
      <a:lt2>
        <a:srgbClr val="C1D5FF"/>
      </a:lt2>
      <a:accent1>
        <a:srgbClr val="0077D4"/>
      </a:accent1>
      <a:accent2>
        <a:srgbClr val="846CFF"/>
      </a:accent2>
      <a:accent3>
        <a:srgbClr val="CE4169"/>
      </a:accent3>
      <a:accent4>
        <a:srgbClr val="858900"/>
      </a:accent4>
      <a:accent5>
        <a:srgbClr val="5FA04D"/>
      </a:accent5>
      <a:accent6>
        <a:srgbClr val="919191"/>
      </a:accent6>
      <a:hlink>
        <a:srgbClr val="003C70"/>
      </a:hlink>
      <a:folHlink>
        <a:srgbClr val="003C70"/>
      </a:folHlink>
    </a:clrScheme>
    <a:fontScheme name="Archivo">
      <a:majorFont>
        <a:latin typeface="Archivo"/>
        <a:ea typeface=""/>
        <a:cs typeface=""/>
      </a:majorFont>
      <a:minorFont>
        <a:latin typeface="Archiv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CE4169"/>
        </a:solidFill>
        <a:ln w="12700" cap="flat">
          <a:noFill/>
          <a:prstDash val="solid"/>
          <a:miter/>
        </a:ln>
      </a:spPr>
      <a:bodyPr tIns="90000" bIns="90000" rtlCol="0" anchor="ctr"/>
      <a:lstStyle>
        <a:defPPr algn="ctr">
          <a:defRPr sz="2000" dirty="0">
            <a:solidFill>
              <a:schemeClr val="bg1"/>
            </a:solidFill>
          </a:defRPr>
        </a:defPPr>
      </a:lstStyle>
    </a:spDef>
    <a:txDef>
      <a:spPr>
        <a:noFill/>
      </a:spPr>
      <a:bodyPr wrap="square" lIns="0" tIns="0" rIns="0" bIns="0" rtlCol="0">
        <a:noAutofit/>
      </a:bodyPr>
      <a:lstStyle>
        <a:defPPr algn="l">
          <a:defRPr dirty="0"/>
        </a:defPPr>
      </a:lstStyle>
    </a:txDef>
  </a:objectDefaults>
  <a:extraClrSchemeLst/>
  <a:custClrLst>
    <a:custClr name="Blue 85">
      <a:srgbClr val="C1D5FF"/>
    </a:custClr>
    <a:custClr name="Purple 85">
      <a:srgbClr val="D4CFFF"/>
    </a:custClr>
    <a:custClr name="Red 85">
      <a:srgbClr val="FFC6D0"/>
    </a:custClr>
    <a:custClr name="Lime 85">
      <a:srgbClr val="D6DD00"/>
    </a:custClr>
    <a:custClr name="Green 85">
      <a:srgbClr val="8EEA74"/>
    </a:custClr>
    <a:custClr name="Gray 85">
      <a:srgbClr val="D4D4D4"/>
    </a:custClr>
    <a:custClr name="Gray 95">
      <a:srgbClr val="F1F1F1"/>
    </a:custClr>
    <a:custClr>
      <a:srgbClr val="FFFFFF"/>
    </a:custClr>
    <a:custClr>
      <a:srgbClr val="FFFFFF"/>
    </a:custClr>
    <a:custClr>
      <a:srgbClr val="FFFFFF"/>
    </a:custClr>
    <a:custClr name="Blue 50">
      <a:srgbClr val="0077D4"/>
    </a:custClr>
    <a:custClr name="Purple 50">
      <a:srgbClr val="7658FF"/>
    </a:custClr>
    <a:custClr name="Red 50">
      <a:srgbClr val="CE4169"/>
    </a:custClr>
    <a:custClr name="Lime 50">
      <a:srgbClr val="777B00"/>
    </a:custClr>
    <a:custClr name="Green 50">
      <a:srgbClr val="4D823E"/>
    </a:custClr>
    <a:custClr name="Gray 50">
      <a:srgbClr val="777777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Blue 25">
      <a:srgbClr val="003C70"/>
    </a:custClr>
    <a:custClr name="Purple 25">
      <a:srgbClr val="3B2398"/>
    </a:custClr>
    <a:custClr name="Red 25">
      <a:srgbClr val="721833"/>
    </a:custClr>
    <a:custClr name="Lime 25">
      <a:srgbClr val="3C3E00"/>
    </a:custClr>
    <a:custClr name="Green 25">
      <a:srgbClr val="25421C"/>
    </a:custClr>
    <a:custClr name="Gray 25">
      <a:srgbClr val="3B3B3B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Neues Corp. Design Theme Office" id="{0D3101A6-1CAE-4F04-9DB8-3776158EA56A}" vid="{8C5F6C0C-8BF8-404E-B8EE-4969684E6955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4"/>
  <sheetViews>
    <sheetView showGridLines="0" tabSelected="1" zoomScaleNormal="100" workbookViewId="0"/>
  </sheetViews>
  <sheetFormatPr defaultColWidth="8.6640625" defaultRowHeight="18" customHeight="1"/>
  <cols>
    <col min="1" max="1" width="39.77734375" style="21" customWidth="1"/>
    <col min="2" max="2" width="11.33203125" style="16" bestFit="1" customWidth="1"/>
    <col min="3" max="6" width="10.6640625" style="20" customWidth="1"/>
    <col min="7" max="7" width="12.6640625" style="20" bestFit="1" customWidth="1"/>
    <col min="8" max="11" width="10.6640625" style="20" customWidth="1"/>
    <col min="12" max="12" width="13.109375" style="16" customWidth="1"/>
    <col min="13" max="13" width="8.6640625" style="16"/>
    <col min="14" max="14" width="10.33203125" style="16" bestFit="1" customWidth="1"/>
    <col min="15" max="16384" width="8.6640625" style="16"/>
  </cols>
  <sheetData>
    <row r="1" spans="1:19" s="39" customFormat="1" ht="25.2" customHeight="1" thickBot="1">
      <c r="A1" s="91"/>
      <c r="B1" s="140">
        <v>2024</v>
      </c>
      <c r="C1" s="141"/>
      <c r="D1" s="141"/>
      <c r="E1" s="141"/>
      <c r="F1" s="142"/>
      <c r="G1" s="140">
        <v>2025</v>
      </c>
      <c r="H1" s="141"/>
      <c r="I1" s="141"/>
      <c r="J1" s="141"/>
      <c r="K1" s="142"/>
      <c r="L1" s="53"/>
    </row>
    <row r="2" spans="1:19" s="39" customFormat="1" ht="33" thickTop="1">
      <c r="A2" s="92" t="s">
        <v>17</v>
      </c>
      <c r="B2" s="54" t="s">
        <v>3</v>
      </c>
      <c r="C2" s="90" t="s">
        <v>4</v>
      </c>
      <c r="D2" s="54" t="s">
        <v>0</v>
      </c>
      <c r="E2" s="54" t="s">
        <v>1</v>
      </c>
      <c r="F2" s="54" t="s">
        <v>2</v>
      </c>
      <c r="G2" s="54" t="s">
        <v>3</v>
      </c>
      <c r="H2" s="54" t="s">
        <v>5</v>
      </c>
      <c r="I2" s="54" t="s">
        <v>0</v>
      </c>
      <c r="J2" s="54" t="s">
        <v>1</v>
      </c>
      <c r="K2" s="54" t="s">
        <v>2</v>
      </c>
      <c r="L2" s="139" t="s">
        <v>110</v>
      </c>
      <c r="N2" s="41"/>
      <c r="P2" s="107"/>
      <c r="Q2" s="107"/>
      <c r="R2" s="107"/>
      <c r="S2" s="107"/>
    </row>
    <row r="3" spans="1:19" s="42" customFormat="1" ht="30" customHeight="1" thickBot="1">
      <c r="A3" s="55" t="s">
        <v>111</v>
      </c>
      <c r="B3" s="56"/>
      <c r="C3" s="57"/>
      <c r="D3" s="55"/>
      <c r="E3" s="56"/>
      <c r="F3" s="57"/>
      <c r="G3" s="55"/>
      <c r="H3" s="56"/>
      <c r="I3" s="83"/>
      <c r="J3" s="55"/>
      <c r="K3" s="83"/>
      <c r="L3" s="57"/>
    </row>
    <row r="4" spans="1:19" s="42" customFormat="1" ht="19.2" thickTop="1" thickBot="1">
      <c r="A4" s="55" t="s">
        <v>85</v>
      </c>
      <c r="B4" s="56"/>
      <c r="C4" s="57"/>
      <c r="D4" s="55"/>
      <c r="E4" s="56"/>
      <c r="F4" s="57"/>
      <c r="G4" s="82"/>
      <c r="H4" s="83"/>
      <c r="I4" s="83"/>
      <c r="J4" s="83"/>
      <c r="K4" s="80"/>
      <c r="L4" s="57"/>
    </row>
    <row r="5" spans="1:19" s="42" customFormat="1" ht="18.600000000000001" thickTop="1">
      <c r="A5" s="58" t="s">
        <v>18</v>
      </c>
      <c r="B5" s="119">
        <v>6672.5775696548408</v>
      </c>
      <c r="C5" s="119">
        <v>6243.8252329214647</v>
      </c>
      <c r="D5" s="119">
        <v>6784.7410253010557</v>
      </c>
      <c r="E5" s="119">
        <v>6678.1352702690356</v>
      </c>
      <c r="F5" s="124">
        <v>26379.279098146395</v>
      </c>
      <c r="G5" s="97">
        <v>6969.7488519319904</v>
      </c>
      <c r="H5" s="136">
        <v>6368.7084952022942</v>
      </c>
      <c r="I5" s="136">
        <v>6372.1870994121973</v>
      </c>
      <c r="J5" s="136">
        <v>7075.3255484535175</v>
      </c>
      <c r="K5" s="136">
        <v>26785.969994999999</v>
      </c>
      <c r="L5" s="87">
        <v>1.5417058796052707E-2</v>
      </c>
      <c r="N5" s="44"/>
    </row>
    <row r="6" spans="1:19" s="42" customFormat="1">
      <c r="A6" s="58" t="s">
        <v>24</v>
      </c>
      <c r="B6" s="119">
        <v>719.90846121815218</v>
      </c>
      <c r="C6" s="119">
        <v>691.45002680222547</v>
      </c>
      <c r="D6" s="119">
        <v>718.39561726963257</v>
      </c>
      <c r="E6" s="119">
        <v>888.78270210376525</v>
      </c>
      <c r="F6" s="124">
        <v>3018.5368073937757</v>
      </c>
      <c r="G6" s="95">
        <v>514.84001014875537</v>
      </c>
      <c r="H6" s="120">
        <v>904.72312656439635</v>
      </c>
      <c r="I6" s="120">
        <v>968.6225455986588</v>
      </c>
      <c r="J6" s="120">
        <v>1107.9053146881895</v>
      </c>
      <c r="K6" s="120">
        <v>3496.0909969999998</v>
      </c>
      <c r="L6" s="87">
        <v>0.15820717787388761</v>
      </c>
      <c r="N6" s="44"/>
    </row>
    <row r="7" spans="1:19" s="42" customFormat="1">
      <c r="A7" s="58" t="str">
        <f>"Rückversicherungs-Finanzergebnis (netto)"&amp;" "&amp;LEFT(A60,1)</f>
        <v>Rückversicherungs-Finanzergebnis (netto) ²</v>
      </c>
      <c r="B7" s="119">
        <v>-261.28381314366635</v>
      </c>
      <c r="C7" s="119">
        <v>-238.46246430286936</v>
      </c>
      <c r="D7" s="119">
        <v>-283.84024132621107</v>
      </c>
      <c r="E7" s="119">
        <v>-331.45437603130267</v>
      </c>
      <c r="F7" s="124">
        <v>-1115.0408948040495</v>
      </c>
      <c r="G7" s="95">
        <v>-333.31130780407614</v>
      </c>
      <c r="H7" s="120">
        <v>-334.27009399756116</v>
      </c>
      <c r="I7" s="120">
        <v>-340.22619559409378</v>
      </c>
      <c r="J7" s="120">
        <v>-355.46216960426881</v>
      </c>
      <c r="K7" s="120">
        <v>-1363.2697670000002</v>
      </c>
      <c r="L7" s="87">
        <v>0.223</v>
      </c>
      <c r="N7" s="45"/>
    </row>
    <row r="8" spans="1:19" s="42" customFormat="1">
      <c r="A8" s="58" t="s">
        <v>26</v>
      </c>
      <c r="B8" s="119">
        <v>498.30081655985185</v>
      </c>
      <c r="C8" s="119">
        <v>511.14381463850754</v>
      </c>
      <c r="D8" s="119">
        <v>435.99163743660273</v>
      </c>
      <c r="E8" s="119">
        <v>559.64089342033867</v>
      </c>
      <c r="F8" s="124">
        <v>2005.0771620553007</v>
      </c>
      <c r="G8" s="95">
        <v>576.86647998714614</v>
      </c>
      <c r="H8" s="120">
        <v>469.04146461632155</v>
      </c>
      <c r="I8" s="120">
        <v>299.58605606445883</v>
      </c>
      <c r="J8" s="120">
        <v>327.37263233207347</v>
      </c>
      <c r="K8" s="120">
        <v>1672.8666330000001</v>
      </c>
      <c r="L8" s="87">
        <v>-0.16568466059169951</v>
      </c>
      <c r="N8" s="44"/>
    </row>
    <row r="9" spans="1:19" s="42" customFormat="1">
      <c r="A9" s="58" t="s">
        <v>33</v>
      </c>
      <c r="B9" s="119">
        <v>810.51556335746545</v>
      </c>
      <c r="C9" s="119">
        <v>846.65943477382541</v>
      </c>
      <c r="D9" s="119">
        <v>791.04170820852949</v>
      </c>
      <c r="E9" s="119">
        <v>869.38956246039822</v>
      </c>
      <c r="F9" s="124">
        <v>3317.6062688002185</v>
      </c>
      <c r="G9" s="97">
        <v>696.48903971413063</v>
      </c>
      <c r="H9" s="120">
        <v>1065.3901599908493</v>
      </c>
      <c r="I9" s="120">
        <v>738.3072513620009</v>
      </c>
      <c r="J9" s="120">
        <v>1007.4707229330191</v>
      </c>
      <c r="K9" s="120">
        <v>3507.6571739999999</v>
      </c>
      <c r="L9" s="87">
        <v>5.7285551630125164E-2</v>
      </c>
      <c r="N9" s="44"/>
    </row>
    <row r="10" spans="1:19" s="42" customFormat="1">
      <c r="A10" s="58" t="s">
        <v>39</v>
      </c>
      <c r="B10" s="119">
        <v>558.10473132485674</v>
      </c>
      <c r="C10" s="119">
        <v>603.03896147899627</v>
      </c>
      <c r="D10" s="119">
        <v>663.26067666672657</v>
      </c>
      <c r="E10" s="119">
        <v>504.28488655055378</v>
      </c>
      <c r="F10" s="124">
        <v>2328.6892560211336</v>
      </c>
      <c r="G10" s="95">
        <v>480.47314086318465</v>
      </c>
      <c r="H10" s="120">
        <v>833.46056603625038</v>
      </c>
      <c r="I10" s="120">
        <v>650.8402419562965</v>
      </c>
      <c r="J10" s="120">
        <v>676.68864914426854</v>
      </c>
      <c r="K10" s="120">
        <v>2641.4625980000001</v>
      </c>
      <c r="L10" s="87">
        <v>0.13431304377350894</v>
      </c>
      <c r="N10" s="44"/>
    </row>
    <row r="11" spans="1:19" s="46" customFormat="1">
      <c r="A11" s="93"/>
      <c r="B11" s="125"/>
      <c r="C11" s="125"/>
      <c r="D11" s="125"/>
      <c r="E11" s="125"/>
      <c r="F11" s="126"/>
      <c r="G11" s="127"/>
      <c r="H11" s="127"/>
      <c r="I11" s="127"/>
      <c r="J11" s="127"/>
      <c r="K11" s="127"/>
      <c r="L11" s="79"/>
    </row>
    <row r="12" spans="1:19" s="42" customFormat="1" ht="18.600000000000001" thickBot="1">
      <c r="A12" s="55" t="s">
        <v>112</v>
      </c>
      <c r="B12" s="128"/>
      <c r="C12" s="129"/>
      <c r="D12" s="130"/>
      <c r="E12" s="128"/>
      <c r="F12" s="129"/>
      <c r="G12" s="131"/>
      <c r="H12" s="132"/>
      <c r="I12" s="133"/>
      <c r="J12" s="131"/>
      <c r="K12" s="132"/>
      <c r="L12" s="94" t="s">
        <v>137</v>
      </c>
    </row>
    <row r="13" spans="1:19" s="42" customFormat="1" ht="18.600000000000001" thickTop="1">
      <c r="A13" s="58" t="s">
        <v>113</v>
      </c>
      <c r="B13" s="119">
        <v>14941.267128456675</v>
      </c>
      <c r="C13" s="119">
        <v>14731.595632359291</v>
      </c>
      <c r="D13" s="119">
        <v>15248.711231888359</v>
      </c>
      <c r="E13" s="119">
        <v>15921.333744000001</v>
      </c>
      <c r="F13" s="119"/>
      <c r="G13" s="95">
        <v>16184.822219</v>
      </c>
      <c r="H13" s="120">
        <v>14688.668095579476</v>
      </c>
      <c r="I13" s="120">
        <v>15633.769183703305</v>
      </c>
      <c r="J13" s="120">
        <v>16666.51873800686</v>
      </c>
      <c r="K13" s="120"/>
      <c r="L13" s="137">
        <f>J13/E13-1</f>
        <v>4.6804181483079743E-2</v>
      </c>
    </row>
    <row r="14" spans="1:19" s="42" customFormat="1" ht="36">
      <c r="A14" s="60" t="s">
        <v>107</v>
      </c>
      <c r="B14" s="134">
        <v>10850.336085897599</v>
      </c>
      <c r="C14" s="135">
        <v>10666.303760527</v>
      </c>
      <c r="D14" s="135">
        <v>11141.5386041318</v>
      </c>
      <c r="E14" s="135">
        <v>11794.495768000001</v>
      </c>
      <c r="F14" s="135"/>
      <c r="G14" s="120">
        <v>12082.130136</v>
      </c>
      <c r="H14" s="120">
        <v>11095.223736802602</v>
      </c>
      <c r="I14" s="120">
        <v>12000.236068648199</v>
      </c>
      <c r="J14" s="120">
        <v>12928.721579467599</v>
      </c>
      <c r="K14" s="120"/>
      <c r="L14" s="137">
        <f t="shared" ref="L14:L20" si="0">J14/E14-1</f>
        <v>9.6165688960175855E-2</v>
      </c>
    </row>
    <row r="15" spans="1:19" s="42" customFormat="1">
      <c r="A15" s="58" t="s">
        <v>108</v>
      </c>
      <c r="B15" s="134">
        <v>860.26554962907596</v>
      </c>
      <c r="C15" s="135">
        <v>833.61668019229194</v>
      </c>
      <c r="D15" s="135">
        <v>874.68646711655799</v>
      </c>
      <c r="E15" s="135">
        <v>893.78230900000005</v>
      </c>
      <c r="F15" s="135"/>
      <c r="G15" s="120">
        <v>868.83369300000004</v>
      </c>
      <c r="H15" s="120">
        <v>858.560099266875</v>
      </c>
      <c r="I15" s="120">
        <v>897.932475075105</v>
      </c>
      <c r="J15" s="120">
        <v>1001.74943587926</v>
      </c>
      <c r="K15" s="120"/>
      <c r="L15" s="137">
        <f t="shared" si="0"/>
        <v>0.12079801288532765</v>
      </c>
    </row>
    <row r="16" spans="1:19" s="42" customFormat="1">
      <c r="A16" s="58" t="s">
        <v>114</v>
      </c>
      <c r="B16" s="134">
        <v>3230.6654929299998</v>
      </c>
      <c r="C16" s="135">
        <v>3231.6751916399999</v>
      </c>
      <c r="D16" s="135">
        <v>3232.48616064</v>
      </c>
      <c r="E16" s="135">
        <v>3233.0556670000001</v>
      </c>
      <c r="F16" s="135"/>
      <c r="G16" s="120">
        <v>3233.8583899999999</v>
      </c>
      <c r="H16" s="120">
        <v>2734.8842595100004</v>
      </c>
      <c r="I16" s="120">
        <v>2735.6006399799999</v>
      </c>
      <c r="J16" s="120">
        <v>2736.0477226599996</v>
      </c>
      <c r="K16" s="120"/>
      <c r="L16" s="137">
        <f t="shared" si="0"/>
        <v>-0.15372699870682449</v>
      </c>
    </row>
    <row r="17" spans="1:14" s="42" customFormat="1">
      <c r="A17" s="58" t="s">
        <v>115</v>
      </c>
      <c r="B17" s="134">
        <v>8868.2487105863893</v>
      </c>
      <c r="C17" s="135">
        <v>9273.8640777608798</v>
      </c>
      <c r="D17" s="135">
        <v>8404.7852313801395</v>
      </c>
      <c r="E17" s="135">
        <v>8162.428328</v>
      </c>
      <c r="F17" s="135"/>
      <c r="G17" s="120">
        <v>8848.9180340000003</v>
      </c>
      <c r="H17" s="120">
        <v>8472.6744666548002</v>
      </c>
      <c r="I17" s="120">
        <v>8334.645085122771</v>
      </c>
      <c r="J17" s="120">
        <v>7907.6645189173496</v>
      </c>
      <c r="K17" s="120"/>
      <c r="L17" s="137">
        <f t="shared" si="0"/>
        <v>-3.1211766749451364E-2</v>
      </c>
    </row>
    <row r="18" spans="1:14" s="42" customFormat="1">
      <c r="A18" s="58" t="s">
        <v>116</v>
      </c>
      <c r="B18" s="134">
        <v>3912.1143389714798</v>
      </c>
      <c r="C18" s="135">
        <v>3968.30590240632</v>
      </c>
      <c r="D18" s="135">
        <v>4020.73182058781</v>
      </c>
      <c r="E18" s="135">
        <v>4004.0719319999998</v>
      </c>
      <c r="F18" s="135"/>
      <c r="G18" s="120">
        <v>4135.1361859999997</v>
      </c>
      <c r="H18" s="120">
        <v>3635.6391552054602</v>
      </c>
      <c r="I18" s="120">
        <v>3691.8737985102903</v>
      </c>
      <c r="J18" s="120">
        <v>3740.5872478838201</v>
      </c>
      <c r="K18" s="120"/>
      <c r="L18" s="137">
        <f t="shared" si="0"/>
        <v>-6.5804183488924362E-2</v>
      </c>
    </row>
    <row r="19" spans="1:14" s="42" customFormat="1">
      <c r="A19" s="58" t="s">
        <v>51</v>
      </c>
      <c r="B19" s="134">
        <v>61383.562709289799</v>
      </c>
      <c r="C19" s="135">
        <v>61976.4767072506</v>
      </c>
      <c r="D19" s="135">
        <v>62950.0665316179</v>
      </c>
      <c r="E19" s="135">
        <v>65888.193545999995</v>
      </c>
      <c r="F19" s="135"/>
      <c r="G19" s="120">
        <v>65575.936371999996</v>
      </c>
      <c r="H19" s="120">
        <v>62627.258305608098</v>
      </c>
      <c r="I19" s="120">
        <v>64574.757047090498</v>
      </c>
      <c r="J19" s="120">
        <v>66339.242629075306</v>
      </c>
      <c r="K19" s="120"/>
      <c r="L19" s="137">
        <f t="shared" si="0"/>
        <v>6.8456738423161578E-3</v>
      </c>
    </row>
    <row r="20" spans="1:14" s="42" customFormat="1">
      <c r="A20" s="58" t="str">
        <f>"Bilanzsumme"&amp;" "&amp;LEFT(A61,1)</f>
        <v>Bilanzsumme ³</v>
      </c>
      <c r="B20" s="134">
        <v>68098.542581011105</v>
      </c>
      <c r="C20" s="135">
        <v>67502.5</v>
      </c>
      <c r="D20" s="135">
        <v>69584.881748619198</v>
      </c>
      <c r="E20" s="135">
        <v>72127.289642000003</v>
      </c>
      <c r="F20" s="135"/>
      <c r="G20" s="120">
        <v>72573.220247999998</v>
      </c>
      <c r="H20" s="120">
        <v>69357.5871687951</v>
      </c>
      <c r="I20" s="120">
        <v>70345.862077350102</v>
      </c>
      <c r="J20" s="120">
        <v>71327.073576460796</v>
      </c>
      <c r="K20" s="120"/>
      <c r="L20" s="137">
        <f t="shared" si="0"/>
        <v>-1.1094497928745617E-2</v>
      </c>
    </row>
    <row r="21" spans="1:14" s="42" customFormat="1">
      <c r="A21" s="93"/>
      <c r="B21" s="108"/>
      <c r="C21" s="108"/>
      <c r="D21" s="108"/>
      <c r="E21" s="108"/>
      <c r="F21" s="108"/>
      <c r="G21" s="116"/>
      <c r="H21" s="116"/>
      <c r="I21" s="116"/>
      <c r="J21" s="116"/>
      <c r="K21" s="116"/>
      <c r="L21" s="89"/>
    </row>
    <row r="22" spans="1:14" s="42" customFormat="1" ht="18.600000000000001" thickBot="1">
      <c r="A22" s="55" t="s">
        <v>117</v>
      </c>
      <c r="B22" s="109"/>
      <c r="C22" s="110"/>
      <c r="D22" s="111"/>
      <c r="E22" s="109"/>
      <c r="F22" s="110"/>
      <c r="G22" s="55"/>
      <c r="H22" s="56"/>
      <c r="I22" s="57"/>
      <c r="J22" s="55"/>
      <c r="K22" s="56"/>
      <c r="L22" s="88"/>
    </row>
    <row r="23" spans="1:14" s="42" customFormat="1" ht="36.6" thickTop="1">
      <c r="A23" s="60" t="str">
        <f>"Kombinierte Schaden-/Kostenquote der Schaden-Rückversicherung"&amp;" "&amp;LEFT(A62,1)</f>
        <v>Kombinierte Schaden-/Kostenquote der Schaden-Rückversicherung ⁴</v>
      </c>
      <c r="B23" s="61">
        <v>0.87995693833901512</v>
      </c>
      <c r="C23" s="61">
        <v>0.87569911088777719</v>
      </c>
      <c r="D23" s="61">
        <v>0.87984867459374505</v>
      </c>
      <c r="E23" s="61">
        <v>0.82468606904080333</v>
      </c>
      <c r="F23" s="61">
        <v>0.8655690528068708</v>
      </c>
      <c r="G23" s="84">
        <v>0.93934991389817279</v>
      </c>
      <c r="H23" s="85">
        <v>0.82073757231744626</v>
      </c>
      <c r="I23" s="85">
        <v>0.80824245483709656</v>
      </c>
      <c r="J23" s="85">
        <v>0.77541711700067417</v>
      </c>
      <c r="K23" s="85">
        <v>0.84</v>
      </c>
      <c r="L23" s="87"/>
      <c r="N23" s="47"/>
    </row>
    <row r="24" spans="1:14" s="42" customFormat="1">
      <c r="A24" s="58" t="str">
        <f>"EBIT-Marge"&amp;" "&amp;LEFT(A63,1)</f>
        <v>EBIT-Marge ⁵</v>
      </c>
      <c r="B24" s="61">
        <v>0.13505185755107255</v>
      </c>
      <c r="C24" s="61">
        <v>0.16106876868875089</v>
      </c>
      <c r="D24" s="61">
        <v>0.13480775882777246</v>
      </c>
      <c r="E24" s="61">
        <v>0.14711548631032217</v>
      </c>
      <c r="F24" s="61">
        <v>0.14402133896497815</v>
      </c>
      <c r="G24" s="84">
        <v>0.11200713423821441</v>
      </c>
      <c r="H24" s="85">
        <v>0.18944075850031591</v>
      </c>
      <c r="I24" s="85">
        <v>0.13174179535942815</v>
      </c>
      <c r="J24" s="85">
        <v>0.17254796641308234</v>
      </c>
      <c r="K24" s="85">
        <v>0.151</v>
      </c>
      <c r="L24" s="87"/>
      <c r="N24" s="47"/>
    </row>
    <row r="25" spans="1:14" s="42" customFormat="1">
      <c r="A25" s="58" t="s">
        <v>118</v>
      </c>
      <c r="B25" s="61">
        <v>3.280656049517245E-2</v>
      </c>
      <c r="C25" s="61">
        <v>3.3148096713073658E-2</v>
      </c>
      <c r="D25" s="61">
        <v>2.7919872022902633E-2</v>
      </c>
      <c r="E25" s="61">
        <v>3.4749981447081059E-2</v>
      </c>
      <c r="F25" s="61">
        <v>3.1822300092784084E-2</v>
      </c>
      <c r="G25" s="84">
        <v>3.5104114276632702E-2</v>
      </c>
      <c r="H25" s="85">
        <v>2.9268628807401154E-2</v>
      </c>
      <c r="I25" s="85">
        <v>1.8841591792946578E-2</v>
      </c>
      <c r="J25" s="85">
        <v>2.0005355157863274E-2</v>
      </c>
      <c r="K25" s="85">
        <v>2.5302867262572842E-2</v>
      </c>
      <c r="L25" s="87"/>
      <c r="N25" s="47"/>
    </row>
    <row r="26" spans="1:14" s="42" customFormat="1">
      <c r="A26" s="58" t="s">
        <v>119</v>
      </c>
      <c r="B26" s="61">
        <v>0.21284274327856867</v>
      </c>
      <c r="C26" s="61">
        <v>0.22421306143829017</v>
      </c>
      <c r="D26" s="61">
        <v>0.2433108844336061</v>
      </c>
      <c r="E26" s="61">
        <v>0.17589261626168709</v>
      </c>
      <c r="F26" s="61">
        <v>0.21245878498112528</v>
      </c>
      <c r="G26" s="86">
        <v>0.16098527247087682</v>
      </c>
      <c r="H26" s="85">
        <v>0.28768100814280562</v>
      </c>
      <c r="I26" s="85">
        <v>0.22544352784098001</v>
      </c>
      <c r="J26" s="85">
        <v>0.21715746280570475</v>
      </c>
      <c r="K26" s="85">
        <v>0.21368275503245152</v>
      </c>
      <c r="L26" s="87"/>
      <c r="N26" s="47"/>
    </row>
    <row r="27" spans="1:14" s="42" customFormat="1">
      <c r="A27" s="93"/>
      <c r="B27" s="108"/>
      <c r="C27" s="108"/>
      <c r="D27" s="108"/>
      <c r="E27" s="108"/>
      <c r="F27" s="108"/>
      <c r="G27" s="116"/>
      <c r="H27" s="116"/>
      <c r="I27" s="116"/>
      <c r="J27" s="116"/>
      <c r="K27" s="116"/>
      <c r="L27" s="89"/>
      <c r="N27" s="47"/>
    </row>
    <row r="28" spans="1:14" s="42" customFormat="1" ht="18.600000000000001" thickBot="1">
      <c r="A28" s="55" t="s">
        <v>120</v>
      </c>
      <c r="B28" s="109"/>
      <c r="C28" s="110"/>
      <c r="D28" s="111"/>
      <c r="E28" s="109"/>
      <c r="F28" s="110"/>
      <c r="G28" s="55"/>
      <c r="H28" s="56"/>
      <c r="I28" s="57"/>
      <c r="J28" s="55"/>
      <c r="K28" s="56"/>
      <c r="L28" s="88"/>
    </row>
    <row r="29" spans="1:14" s="42" customFormat="1" ht="36.6" thickTop="1">
      <c r="A29" s="60" t="s">
        <v>121</v>
      </c>
      <c r="B29" s="121">
        <v>4.6278440690377991</v>
      </c>
      <c r="C29" s="121">
        <v>5.0004418967286259</v>
      </c>
      <c r="D29" s="121">
        <v>5.4998046360432298</v>
      </c>
      <c r="E29" s="121">
        <v>4.1815660938555457</v>
      </c>
      <c r="F29" s="121">
        <v>19.309999999999999</v>
      </c>
      <c r="G29" s="122">
        <v>3.9841174074931551</v>
      </c>
      <c r="H29" s="123">
        <v>6.9111142063811428</v>
      </c>
      <c r="I29" s="123">
        <v>5.396813509318525</v>
      </c>
      <c r="J29" s="123">
        <v>5.611150337488688</v>
      </c>
      <c r="K29" s="123">
        <v>21.9</v>
      </c>
      <c r="L29" s="137">
        <f>K29/F29-1</f>
        <v>0.13412739513205585</v>
      </c>
    </row>
    <row r="30" spans="1:14" s="42" customFormat="1">
      <c r="A30" s="60" t="s">
        <v>122</v>
      </c>
      <c r="B30" s="121">
        <v>89.971757420848832</v>
      </c>
      <c r="C30" s="121">
        <v>88.44574830880309</v>
      </c>
      <c r="D30" s="121">
        <v>92.386429383403083</v>
      </c>
      <c r="E30" s="121">
        <v>97.798507462686601</v>
      </c>
      <c r="F30" s="121"/>
      <c r="G30" s="122">
        <v>100.183250414594</v>
      </c>
      <c r="H30" s="123">
        <v>92.002383214203107</v>
      </c>
      <c r="I30" s="123">
        <v>99.51</v>
      </c>
      <c r="J30" s="123">
        <v>107.205877537687</v>
      </c>
      <c r="K30" s="123"/>
      <c r="L30" s="137">
        <f>J30/E30-1</f>
        <v>9.6191346054944837E-2</v>
      </c>
    </row>
    <row r="31" spans="1:14" s="42" customFormat="1">
      <c r="A31" s="60" t="s">
        <v>123</v>
      </c>
      <c r="B31" s="121"/>
      <c r="C31" s="121"/>
      <c r="D31" s="121"/>
      <c r="E31" s="121">
        <v>7</v>
      </c>
      <c r="F31" s="121"/>
      <c r="G31" s="122"/>
      <c r="H31" s="123"/>
      <c r="I31" s="123"/>
      <c r="J31" s="123" t="s">
        <v>6</v>
      </c>
      <c r="K31" s="123"/>
      <c r="L31" s="137"/>
      <c r="N31" s="48"/>
    </row>
    <row r="32" spans="1:14" s="42" customFormat="1">
      <c r="A32" s="60" t="s">
        <v>124</v>
      </c>
      <c r="B32" s="121"/>
      <c r="C32" s="121"/>
      <c r="D32" s="121"/>
      <c r="E32" s="121">
        <v>2</v>
      </c>
      <c r="F32" s="121"/>
      <c r="G32" s="122"/>
      <c r="H32" s="123"/>
      <c r="I32" s="123"/>
      <c r="J32" s="123" t="s">
        <v>6</v>
      </c>
      <c r="K32" s="123"/>
      <c r="L32" s="137"/>
      <c r="N32" s="48"/>
    </row>
    <row r="33" spans="1:14" s="42" customFormat="1">
      <c r="A33" s="60" t="s">
        <v>125</v>
      </c>
      <c r="B33" s="121"/>
      <c r="C33" s="121"/>
      <c r="D33" s="121"/>
      <c r="E33" s="121">
        <v>9</v>
      </c>
      <c r="F33" s="121"/>
      <c r="G33" s="122"/>
      <c r="H33" s="123"/>
      <c r="I33" s="123"/>
      <c r="J33" s="123" t="s">
        <v>14</v>
      </c>
      <c r="K33" s="123"/>
      <c r="L33" s="137">
        <f>(12.5/E33)-1</f>
        <v>0.38888888888888884</v>
      </c>
      <c r="N33" s="48"/>
    </row>
    <row r="34" spans="1:14" s="42" customFormat="1">
      <c r="A34" s="60" t="s">
        <v>126</v>
      </c>
      <c r="B34" s="121"/>
      <c r="C34" s="121"/>
      <c r="D34" s="121"/>
      <c r="E34" s="119">
        <v>1085</v>
      </c>
      <c r="F34" s="121"/>
      <c r="G34" s="122"/>
      <c r="H34" s="123"/>
      <c r="I34" s="123"/>
      <c r="J34" s="123" t="s">
        <v>13</v>
      </c>
      <c r="K34" s="123"/>
      <c r="L34" s="137">
        <v>0.38888888888888884</v>
      </c>
      <c r="N34" s="48"/>
    </row>
    <row r="35" spans="1:14" s="42" customFormat="1">
      <c r="A35" s="60" t="s">
        <v>127</v>
      </c>
      <c r="B35" s="121">
        <v>253.7</v>
      </c>
      <c r="C35" s="121">
        <v>236.7</v>
      </c>
      <c r="D35" s="121">
        <v>256.10000000000002</v>
      </c>
      <c r="E35" s="121">
        <v>241.4</v>
      </c>
      <c r="F35" s="121"/>
      <c r="G35" s="122">
        <v>274.7</v>
      </c>
      <c r="H35" s="123">
        <v>267.2</v>
      </c>
      <c r="I35" s="123">
        <v>256.60000000000002</v>
      </c>
      <c r="J35" s="123">
        <v>266.2</v>
      </c>
      <c r="K35" s="123"/>
      <c r="L35" s="137">
        <f t="shared" ref="L35:L36" si="1">J35/E35-1</f>
        <v>0.10273405136702563</v>
      </c>
    </row>
    <row r="36" spans="1:14" s="42" customFormat="1">
      <c r="A36" s="60" t="s">
        <v>128</v>
      </c>
      <c r="B36" s="59">
        <v>30595.492895799998</v>
      </c>
      <c r="C36" s="59">
        <v>28545.341617800001</v>
      </c>
      <c r="D36" s="59">
        <v>30884.926017400001</v>
      </c>
      <c r="E36" s="59">
        <v>29112.148099999999</v>
      </c>
      <c r="F36" s="62"/>
      <c r="G36" s="27">
        <v>33128.82</v>
      </c>
      <c r="H36" s="81">
        <v>32223.554204799999</v>
      </c>
      <c r="I36" s="81">
        <v>30945</v>
      </c>
      <c r="J36" s="81">
        <v>32102.957070799999</v>
      </c>
      <c r="K36" s="81"/>
      <c r="L36" s="137">
        <f t="shared" si="1"/>
        <v>0.10273405317005802</v>
      </c>
    </row>
    <row r="37" spans="1:14" s="46" customFormat="1">
      <c r="A37" s="93"/>
      <c r="B37" s="113"/>
      <c r="C37" s="113"/>
      <c r="D37" s="113"/>
      <c r="E37" s="113"/>
      <c r="F37" s="113"/>
      <c r="G37" s="117"/>
      <c r="H37" s="117"/>
      <c r="I37" s="117"/>
      <c r="J37" s="117"/>
      <c r="K37" s="117"/>
      <c r="L37" s="89"/>
    </row>
    <row r="38" spans="1:14" s="42" customFormat="1" ht="33" customHeight="1" thickBot="1">
      <c r="A38" s="55" t="s">
        <v>40</v>
      </c>
      <c r="B38" s="109"/>
      <c r="C38" s="110"/>
      <c r="D38" s="111"/>
      <c r="E38" s="109"/>
      <c r="F38" s="110"/>
      <c r="G38" s="55"/>
      <c r="H38" s="56"/>
      <c r="I38" s="57"/>
      <c r="J38" s="55"/>
      <c r="K38" s="56"/>
      <c r="L38" s="88"/>
    </row>
    <row r="39" spans="1:14" s="42" customFormat="1" ht="18.600000000000001" thickTop="1">
      <c r="A39" s="58" t="s">
        <v>18</v>
      </c>
      <c r="B39" s="119">
        <v>4743.3274838821362</v>
      </c>
      <c r="C39" s="119">
        <v>4356.139366002084</v>
      </c>
      <c r="D39" s="119">
        <v>4839.595626247431</v>
      </c>
      <c r="E39" s="119">
        <v>4725.6811282255112</v>
      </c>
      <c r="F39" s="119">
        <v>18664.743604357162</v>
      </c>
      <c r="G39" s="95">
        <v>5086.6514497210546</v>
      </c>
      <c r="H39" s="120">
        <v>4452.5153792489518</v>
      </c>
      <c r="I39" s="120">
        <v>4392.7804469646571</v>
      </c>
      <c r="J39" s="120">
        <v>4838.5260360653365</v>
      </c>
      <c r="K39" s="120">
        <v>18770.473311999998</v>
      </c>
      <c r="L39" s="87">
        <v>5.6646750624613773E-3</v>
      </c>
      <c r="N39" s="47"/>
    </row>
    <row r="40" spans="1:14" s="42" customFormat="1">
      <c r="A40" s="58" t="s">
        <v>129</v>
      </c>
      <c r="B40" s="119">
        <v>4239.5344676754248</v>
      </c>
      <c r="C40" s="119">
        <v>3655.0909937738634</v>
      </c>
      <c r="D40" s="119">
        <v>4145.9279722606898</v>
      </c>
      <c r="E40" s="119">
        <v>3845.7688163754578</v>
      </c>
      <c r="F40" s="119">
        <v>15886.322250085435</v>
      </c>
      <c r="G40" s="95">
        <v>4478.4285359008491</v>
      </c>
      <c r="H40" s="120">
        <v>3924.0857219820673</v>
      </c>
      <c r="I40" s="120">
        <v>3868.6579222779892</v>
      </c>
      <c r="J40" s="120">
        <v>3901.2037328390948</v>
      </c>
      <c r="K40" s="120">
        <v>16172.375912999998</v>
      </c>
      <c r="L40" s="87">
        <v>1.8006286062403509E-2</v>
      </c>
      <c r="N40" s="47"/>
    </row>
    <row r="41" spans="1:14" s="42" customFormat="1">
      <c r="A41" s="58" t="s">
        <v>24</v>
      </c>
      <c r="B41" s="119">
        <v>508.92669751703181</v>
      </c>
      <c r="C41" s="119">
        <v>454.33106031216897</v>
      </c>
      <c r="D41" s="119">
        <v>498.1387409059887</v>
      </c>
      <c r="E41" s="119">
        <v>674.21684875907874</v>
      </c>
      <c r="F41" s="119">
        <v>2135.6133474942681</v>
      </c>
      <c r="G41" s="95">
        <v>271.61707630326663</v>
      </c>
      <c r="H41" s="120">
        <v>703.44113295695217</v>
      </c>
      <c r="I41" s="120">
        <v>741.84434625104552</v>
      </c>
      <c r="J41" s="120">
        <v>876.14358148873566</v>
      </c>
      <c r="K41" s="120">
        <v>2593.0461369999998</v>
      </c>
      <c r="L41" s="87">
        <v>0.21419270021066361</v>
      </c>
      <c r="N41" s="47"/>
    </row>
    <row r="42" spans="1:14" s="42" customFormat="1">
      <c r="A42" s="58" t="str">
        <f>"Rückversicherungs-Finanzergebnis (netto)"&amp;" "&amp;LEFT(A60,1)</f>
        <v>Rückversicherungs-Finanzergebnis (netto) ²</v>
      </c>
      <c r="B42" s="119">
        <v>-228.20083621735802</v>
      </c>
      <c r="C42" s="119">
        <v>-191.65052041532238</v>
      </c>
      <c r="D42" s="119">
        <v>-245.87451490953958</v>
      </c>
      <c r="E42" s="119">
        <v>-278.97086874194861</v>
      </c>
      <c r="F42" s="119">
        <v>-944.69674028416853</v>
      </c>
      <c r="G42" s="95">
        <v>-282.78372929767215</v>
      </c>
      <c r="H42" s="120">
        <v>-288.88786011772504</v>
      </c>
      <c r="I42" s="120">
        <v>-291.39907724829436</v>
      </c>
      <c r="J42" s="120">
        <v>-310.21652833630873</v>
      </c>
      <c r="K42" s="120">
        <v>-1173.2871959999998</v>
      </c>
      <c r="L42" s="87">
        <v>0.24197231340829051</v>
      </c>
      <c r="N42" s="47"/>
    </row>
    <row r="43" spans="1:14" s="42" customFormat="1">
      <c r="A43" s="58" t="s">
        <v>26</v>
      </c>
      <c r="B43" s="119">
        <v>421.46594959676764</v>
      </c>
      <c r="C43" s="119">
        <v>375.91269360615348</v>
      </c>
      <c r="D43" s="119">
        <v>349.0395859710996</v>
      </c>
      <c r="E43" s="119">
        <v>460.92080346256637</v>
      </c>
      <c r="F43" s="119">
        <v>1607.339032636587</v>
      </c>
      <c r="G43" s="95">
        <v>468.80105733084889</v>
      </c>
      <c r="H43" s="120">
        <v>363.27176505015774</v>
      </c>
      <c r="I43" s="120">
        <v>230.41902332474197</v>
      </c>
      <c r="J43" s="120">
        <v>238.52704829425144</v>
      </c>
      <c r="K43" s="120">
        <v>1301.018894</v>
      </c>
      <c r="L43" s="87">
        <v>-0.19057593476972745</v>
      </c>
      <c r="N43" s="47"/>
    </row>
    <row r="44" spans="1:14" s="42" customFormat="1">
      <c r="A44" s="58" t="s">
        <v>33</v>
      </c>
      <c r="B44" s="119">
        <v>628.76863617687059</v>
      </c>
      <c r="C44" s="119">
        <v>531.71313300183078</v>
      </c>
      <c r="D44" s="119">
        <v>576.33319103272697</v>
      </c>
      <c r="E44" s="119">
        <v>650.43957838389417</v>
      </c>
      <c r="F44" s="119">
        <v>2387.2545385953226</v>
      </c>
      <c r="G44" s="95">
        <v>443.74525013566171</v>
      </c>
      <c r="H44" s="120">
        <v>850.93767812503393</v>
      </c>
      <c r="I44" s="120">
        <v>573.63880900928302</v>
      </c>
      <c r="J44" s="120">
        <v>767.00985373002129</v>
      </c>
      <c r="K44" s="120">
        <v>2635.3315910000001</v>
      </c>
      <c r="L44" s="87">
        <v>0.10391730265623367</v>
      </c>
      <c r="N44" s="47"/>
    </row>
    <row r="45" spans="1:14" s="42" customFormat="1">
      <c r="A45" s="58" t="str">
        <f>"EBIT-Marge"&amp;" "&amp;LEFT(A63,1)</f>
        <v>EBIT-Marge ⁵</v>
      </c>
      <c r="B45" s="61">
        <v>0.14831077349906063</v>
      </c>
      <c r="C45" s="61">
        <v>0.14547192775981746</v>
      </c>
      <c r="D45" s="61">
        <v>0.1390118677624938</v>
      </c>
      <c r="E45" s="61">
        <v>0.16913122172458545</v>
      </c>
      <c r="F45" s="61">
        <v>0.15027106343524438</v>
      </c>
      <c r="G45" s="84">
        <v>9.9085035426695944E-2</v>
      </c>
      <c r="H45" s="85">
        <v>0.21684992082569055</v>
      </c>
      <c r="I45" s="85">
        <v>0.14827850394989336</v>
      </c>
      <c r="J45" s="85">
        <v>0.19660851015638475</v>
      </c>
      <c r="K45" s="85">
        <v>0.16300000000000001</v>
      </c>
      <c r="L45" s="87"/>
      <c r="N45" s="47"/>
    </row>
    <row r="46" spans="1:14" s="42" customFormat="1">
      <c r="A46" s="58" t="str">
        <f>"Kombinierte Schaden-/Kostenquote"&amp;" "&amp;LEFT(A62,1)</f>
        <v>Kombinierte Schaden-/Kostenquote ⁴</v>
      </c>
      <c r="B46" s="61">
        <v>0.87995693833901512</v>
      </c>
      <c r="C46" s="61">
        <v>0.87569911088777719</v>
      </c>
      <c r="D46" s="61">
        <v>0.87984867459374505</v>
      </c>
      <c r="E46" s="61">
        <v>0.82468606904080333</v>
      </c>
      <c r="F46" s="61">
        <v>0.8655690528068708</v>
      </c>
      <c r="G46" s="84">
        <v>0.93934991389817279</v>
      </c>
      <c r="H46" s="85">
        <v>0.82073757231744626</v>
      </c>
      <c r="I46" s="85">
        <v>0.80824245483709656</v>
      </c>
      <c r="J46" s="85">
        <v>0.77541711700067417</v>
      </c>
      <c r="K46" s="85">
        <v>0.84</v>
      </c>
      <c r="L46" s="87"/>
      <c r="N46" s="47"/>
    </row>
    <row r="47" spans="1:14" s="49" customFormat="1">
      <c r="A47" s="60" t="s">
        <v>130</v>
      </c>
      <c r="B47" s="59">
        <v>1430.5751322105</v>
      </c>
      <c r="C47" s="59">
        <v>417.90065899095998</v>
      </c>
      <c r="D47" s="59">
        <v>589.39462933786092</v>
      </c>
      <c r="E47" s="59">
        <v>252.74709192623638</v>
      </c>
      <c r="F47" s="59">
        <v>2690.6175124655574</v>
      </c>
      <c r="G47" s="27">
        <v>1520.054196</v>
      </c>
      <c r="H47" s="81">
        <v>444.84192453754702</v>
      </c>
      <c r="I47" s="81">
        <v>646.37733954615203</v>
      </c>
      <c r="J47" s="81">
        <v>419.12448746045834</v>
      </c>
      <c r="K47" s="81">
        <v>3030.3979475441574</v>
      </c>
      <c r="L47" s="87">
        <v>0.12628343995547731</v>
      </c>
      <c r="N47" s="47"/>
    </row>
    <row r="48" spans="1:14" s="49" customFormat="1">
      <c r="A48" s="93"/>
      <c r="B48" s="114"/>
      <c r="C48" s="114"/>
      <c r="D48" s="114"/>
      <c r="E48" s="114"/>
      <c r="F48" s="114"/>
      <c r="G48" s="118"/>
      <c r="H48" s="118"/>
      <c r="I48" s="118"/>
      <c r="J48" s="118"/>
      <c r="K48" s="118"/>
      <c r="L48" s="79"/>
      <c r="N48" s="47"/>
    </row>
    <row r="49" spans="1:14" s="49" customFormat="1" ht="18.600000000000001" thickBot="1">
      <c r="A49" s="55" t="s">
        <v>41</v>
      </c>
      <c r="B49" s="109"/>
      <c r="C49" s="110"/>
      <c r="D49" s="111"/>
      <c r="E49" s="109"/>
      <c r="F49" s="110"/>
      <c r="G49" s="55"/>
      <c r="H49" s="56"/>
      <c r="I49" s="57"/>
      <c r="J49" s="55"/>
      <c r="K49" s="56"/>
      <c r="L49" s="88"/>
      <c r="N49" s="47"/>
    </row>
    <row r="50" spans="1:14" s="50" customFormat="1" ht="18.600000000000001" thickTop="1">
      <c r="A50" s="58" t="s">
        <v>18</v>
      </c>
      <c r="B50" s="119">
        <v>1929.2500857727146</v>
      </c>
      <c r="C50" s="119">
        <v>1887.6858669193496</v>
      </c>
      <c r="D50" s="119">
        <v>1945.145399053687</v>
      </c>
      <c r="E50" s="119">
        <v>1952.4541420435085</v>
      </c>
      <c r="F50" s="119">
        <v>7714.5354937892598</v>
      </c>
      <c r="G50" s="95">
        <v>1883.097402210936</v>
      </c>
      <c r="H50" s="120">
        <v>1916.1931159533449</v>
      </c>
      <c r="I50" s="120">
        <v>1979.4066524475813</v>
      </c>
      <c r="J50" s="120">
        <v>2236.7995113881379</v>
      </c>
      <c r="K50" s="120">
        <v>8015.496682</v>
      </c>
      <c r="L50" s="87">
        <v>3.9012224190689837E-2</v>
      </c>
      <c r="N50" s="47"/>
    </row>
    <row r="51" spans="1:14" s="50" customFormat="1">
      <c r="A51" s="58" t="s">
        <v>129</v>
      </c>
      <c r="B51" s="119">
        <v>1761.9791586806898</v>
      </c>
      <c r="C51" s="119">
        <v>1601.4180220112157</v>
      </c>
      <c r="D51" s="119">
        <v>1721.9962116815402</v>
      </c>
      <c r="E51" s="119">
        <v>2063.8032094174296</v>
      </c>
      <c r="F51" s="119">
        <v>7149.1966017908753</v>
      </c>
      <c r="G51" s="95">
        <v>1739.8275104760951</v>
      </c>
      <c r="H51" s="120">
        <v>1699.7840747020136</v>
      </c>
      <c r="I51" s="120">
        <v>1735.5411805784599</v>
      </c>
      <c r="J51" s="120">
        <v>1937.5826842434312</v>
      </c>
      <c r="K51" s="120">
        <v>7112.7354500000001</v>
      </c>
      <c r="L51" s="87">
        <v>-5.1000348461170963E-3</v>
      </c>
      <c r="N51" s="47"/>
    </row>
    <row r="52" spans="1:14" s="49" customFormat="1">
      <c r="A52" s="58" t="s">
        <v>24</v>
      </c>
      <c r="B52" s="119">
        <v>210.98176370113123</v>
      </c>
      <c r="C52" s="119">
        <v>237.11896649002605</v>
      </c>
      <c r="D52" s="119">
        <v>220.25687636367422</v>
      </c>
      <c r="E52" s="119">
        <v>214.56585334476674</v>
      </c>
      <c r="F52" s="119">
        <v>882.92345989959824</v>
      </c>
      <c r="G52" s="95">
        <v>243.22293384549124</v>
      </c>
      <c r="H52" s="120">
        <v>201.2819936074871</v>
      </c>
      <c r="I52" s="120">
        <v>226.77819934752245</v>
      </c>
      <c r="J52" s="120">
        <v>231.76173419949924</v>
      </c>
      <c r="K52" s="120">
        <v>903.04486099999997</v>
      </c>
      <c r="L52" s="87">
        <v>2.2789519153438187E-2</v>
      </c>
      <c r="N52" s="47"/>
    </row>
    <row r="53" spans="1:14" s="49" customFormat="1">
      <c r="A53" s="58" t="str">
        <f>"Rückversicherungs-Finanzergebnis (netto)"&amp;" "&amp;LEFT(A60,1)</f>
        <v>Rückversicherungs-Finanzergebnis (netto) ²</v>
      </c>
      <c r="B53" s="119">
        <v>-33.082976926308717</v>
      </c>
      <c r="C53" s="119">
        <v>-46.811943887546846</v>
      </c>
      <c r="D53" s="119">
        <v>-37.965726416672311</v>
      </c>
      <c r="E53" s="119">
        <v>-52.48350728934858</v>
      </c>
      <c r="F53" s="119">
        <v>-170.34415451987647</v>
      </c>
      <c r="G53" s="95">
        <v>-50.527578506403941</v>
      </c>
      <c r="H53" s="120">
        <v>-45.382233879835319</v>
      </c>
      <c r="I53" s="120">
        <v>-48.827118345795398</v>
      </c>
      <c r="J53" s="120">
        <v>-45.245640267965342</v>
      </c>
      <c r="K53" s="120">
        <v>-189.98257100000001</v>
      </c>
      <c r="L53" s="87">
        <v>0.11528670611254843</v>
      </c>
      <c r="N53" s="47"/>
    </row>
    <row r="54" spans="1:14" s="49" customFormat="1">
      <c r="A54" s="60" t="s">
        <v>26</v>
      </c>
      <c r="B54" s="119">
        <v>76.358278292160293</v>
      </c>
      <c r="C54" s="119">
        <v>134.7914827358361</v>
      </c>
      <c r="D54" s="119">
        <v>86.878722270311172</v>
      </c>
      <c r="E54" s="119">
        <v>98.113075528619348</v>
      </c>
      <c r="F54" s="119">
        <v>396.14155882692688</v>
      </c>
      <c r="G54" s="95">
        <v>107.75062228155183</v>
      </c>
      <c r="H54" s="120">
        <v>105.29373505534818</v>
      </c>
      <c r="I54" s="120">
        <v>68.801650589865147</v>
      </c>
      <c r="J54" s="120">
        <v>88.63237107323485</v>
      </c>
      <c r="K54" s="120">
        <v>370.47837900000002</v>
      </c>
      <c r="L54" s="87">
        <v>-6.4782851622338988E-2</v>
      </c>
      <c r="N54" s="47"/>
    </row>
    <row r="55" spans="1:14" s="49" customFormat="1">
      <c r="A55" s="60" t="s">
        <v>33</v>
      </c>
      <c r="B55" s="119">
        <v>181.02904898610959</v>
      </c>
      <c r="C55" s="119">
        <v>320.3399316124985</v>
      </c>
      <c r="D55" s="119">
        <v>214.81648143081384</v>
      </c>
      <c r="E55" s="119">
        <v>217.72975740104138</v>
      </c>
      <c r="F55" s="119">
        <v>933.91521943046337</v>
      </c>
      <c r="G55" s="95">
        <v>252.98553265803858</v>
      </c>
      <c r="H55" s="120">
        <v>216.92321402353809</v>
      </c>
      <c r="I55" s="120">
        <v>175.38391532297152</v>
      </c>
      <c r="J55" s="120">
        <v>240.7576169954518</v>
      </c>
      <c r="K55" s="120">
        <v>886.05027900000005</v>
      </c>
      <c r="L55" s="87">
        <v>-5.1251911773804393E-2</v>
      </c>
      <c r="N55" s="47"/>
    </row>
    <row r="56" spans="1:14" s="49" customFormat="1">
      <c r="A56" s="58" t="str">
        <f>"EBIT-Marge"&amp;" "&amp;LEFT(A63,1)</f>
        <v>EBIT-Marge ⁵</v>
      </c>
      <c r="B56" s="61">
        <v>0.10274187869603292</v>
      </c>
      <c r="C56" s="61">
        <v>0.20003517333355886</v>
      </c>
      <c r="D56" s="61">
        <v>0.12474852149706193</v>
      </c>
      <c r="E56" s="61">
        <v>0.10549928229954741</v>
      </c>
      <c r="F56" s="61">
        <v>0.13063219148239921</v>
      </c>
      <c r="G56" s="84">
        <v>0.14540839889858412</v>
      </c>
      <c r="H56" s="85">
        <v>0.12761809999988766</v>
      </c>
      <c r="I56" s="85">
        <v>0.10105430933336636</v>
      </c>
      <c r="J56" s="85">
        <v>0.12425669312247212</v>
      </c>
      <c r="K56" s="85">
        <v>0.125</v>
      </c>
      <c r="L56" s="87"/>
      <c r="N56" s="47"/>
    </row>
    <row r="57" spans="1:14" s="49" customFormat="1">
      <c r="A57" s="60" t="s">
        <v>130</v>
      </c>
      <c r="B57" s="115">
        <v>89.123528140747908</v>
      </c>
      <c r="C57" s="112">
        <v>85.814407171944396</v>
      </c>
      <c r="D57" s="112">
        <v>30.3217907625035</v>
      </c>
      <c r="E57" s="112">
        <v>105.14733765615006</v>
      </c>
      <c r="F57" s="59">
        <v>310.40706373134583</v>
      </c>
      <c r="G57" s="27">
        <v>123.67931900000001</v>
      </c>
      <c r="H57" s="81">
        <v>76.580338145487502</v>
      </c>
      <c r="I57" s="81">
        <v>162.680072144929</v>
      </c>
      <c r="J57" s="81">
        <v>114.81218248025317</v>
      </c>
      <c r="K57" s="81">
        <v>477.75191177066966</v>
      </c>
      <c r="L57" s="87">
        <v>0.53911417487637814</v>
      </c>
      <c r="N57" s="47"/>
    </row>
    <row r="58" spans="1:14" s="42" customFormat="1" ht="18" customHeight="1">
      <c r="A58" s="51"/>
      <c r="C58" s="52"/>
      <c r="D58" s="52"/>
      <c r="E58" s="52"/>
      <c r="F58" s="52"/>
      <c r="G58" s="52"/>
      <c r="H58" s="52"/>
      <c r="I58" s="52"/>
      <c r="J58" s="52"/>
      <c r="K58" s="52"/>
    </row>
    <row r="59" spans="1:14" s="17" customFormat="1" ht="18" customHeight="1">
      <c r="A59" s="21" t="s">
        <v>136</v>
      </c>
      <c r="C59" s="18"/>
      <c r="D59" s="18"/>
      <c r="E59" s="18"/>
      <c r="F59" s="19"/>
      <c r="G59" s="18"/>
      <c r="H59" s="18"/>
      <c r="I59" s="18"/>
      <c r="J59" s="18"/>
      <c r="K59" s="19"/>
    </row>
    <row r="60" spans="1:14" ht="18" customHeight="1">
      <c r="A60" s="21" t="s">
        <v>134</v>
      </c>
    </row>
    <row r="61" spans="1:14" ht="18" customHeight="1">
      <c r="A61" s="21" t="s">
        <v>131</v>
      </c>
    </row>
    <row r="62" spans="1:14" ht="18" customHeight="1">
      <c r="A62" s="21" t="s">
        <v>132</v>
      </c>
    </row>
    <row r="63" spans="1:14" ht="18" customHeight="1">
      <c r="A63" s="21" t="s">
        <v>133</v>
      </c>
    </row>
    <row r="64" spans="1:14" ht="18" customHeight="1">
      <c r="A64" s="21" t="s">
        <v>135</v>
      </c>
    </row>
  </sheetData>
  <mergeCells count="2">
    <mergeCell ref="B1:F1"/>
    <mergeCell ref="G1:K1"/>
  </mergeCells>
  <printOptions verticalCentered="1"/>
  <pageMargins left="0.39370078740157483" right="0.19685039370078741" top="0.78740157480314965" bottom="0.59055118110236227" header="0.51181102362204722" footer="0.51181102362204722"/>
  <pageSetup paperSize="9" scale="56" fitToHeight="2" orientation="portrait" r:id="rId1"/>
  <headerFooter differentOddEven="1">
    <oddFooter>&amp;R&amp;G</oddFooter>
    <evenHeader>&amp;L&amp;G</evenHeader>
    <evenFooter>&amp;R&amp;G</even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79"/>
  <sheetViews>
    <sheetView showGridLines="0" zoomScaleNormal="100" workbookViewId="0"/>
  </sheetViews>
  <sheetFormatPr defaultColWidth="11.44140625" defaultRowHeight="13.2"/>
  <cols>
    <col min="1" max="1" width="99.77734375" style="11" customWidth="1"/>
    <col min="2" max="2" width="20.6640625" style="11" customWidth="1"/>
    <col min="3" max="3" width="18.6640625" style="11" customWidth="1"/>
    <col min="4" max="16384" width="11.44140625" style="2"/>
  </cols>
  <sheetData>
    <row r="1" spans="1:3" ht="33" customHeight="1" thickBot="1">
      <c r="A1" s="14" t="s">
        <v>86</v>
      </c>
      <c r="B1" s="15"/>
      <c r="C1" s="15"/>
    </row>
    <row r="2" spans="1:3" ht="15" customHeight="1">
      <c r="A2" s="1"/>
    </row>
    <row r="3" spans="1:3" ht="15" customHeight="1">
      <c r="A3" s="3"/>
    </row>
    <row r="4" spans="1:3" s="25" customFormat="1" ht="25.2" customHeight="1" thickBot="1">
      <c r="A4" s="22" t="s">
        <v>87</v>
      </c>
      <c r="B4" s="23" t="s">
        <v>7</v>
      </c>
      <c r="C4" s="24" t="s">
        <v>8</v>
      </c>
    </row>
    <row r="5" spans="1:3" s="25" customFormat="1" ht="21" customHeight="1" thickTop="1">
      <c r="A5" s="26" t="s">
        <v>46</v>
      </c>
      <c r="B5" s="95">
        <v>57316.6</v>
      </c>
      <c r="C5" s="96">
        <v>56140</v>
      </c>
    </row>
    <row r="6" spans="1:3" s="25" customFormat="1" ht="21" customHeight="1">
      <c r="A6" s="28" t="s">
        <v>47</v>
      </c>
      <c r="B6" s="97">
        <v>6148.9</v>
      </c>
      <c r="C6" s="98">
        <v>6432.8</v>
      </c>
    </row>
    <row r="7" spans="1:3" s="25" customFormat="1" ht="21" customHeight="1">
      <c r="A7" s="28" t="s">
        <v>48</v>
      </c>
      <c r="B7" s="97">
        <v>2671.8</v>
      </c>
      <c r="C7" s="98">
        <v>2605.1999999999998</v>
      </c>
    </row>
    <row r="8" spans="1:3" s="25" customFormat="1" ht="21" customHeight="1">
      <c r="A8" s="26" t="s">
        <v>49</v>
      </c>
      <c r="B8" s="95">
        <v>85</v>
      </c>
      <c r="C8" s="96">
        <v>119.1</v>
      </c>
    </row>
    <row r="9" spans="1:3" s="25" customFormat="1" ht="21" customHeight="1">
      <c r="A9" s="28" t="s">
        <v>50</v>
      </c>
      <c r="B9" s="97">
        <v>116.9</v>
      </c>
      <c r="C9" s="98">
        <v>591.1</v>
      </c>
    </row>
    <row r="10" spans="1:3" s="25" customFormat="1" ht="21" customHeight="1">
      <c r="A10" s="28" t="s">
        <v>51</v>
      </c>
      <c r="B10" s="97">
        <v>66339.199999999997</v>
      </c>
      <c r="C10" s="98">
        <v>65888.2</v>
      </c>
    </row>
    <row r="11" spans="1:3" s="25" customFormat="1" ht="21" customHeight="1">
      <c r="A11" s="26" t="s">
        <v>52</v>
      </c>
      <c r="B11" s="95">
        <v>1107.2</v>
      </c>
      <c r="C11" s="96">
        <v>1501.5</v>
      </c>
    </row>
    <row r="12" spans="1:3" s="25" customFormat="1" ht="21" customHeight="1">
      <c r="A12" s="26" t="s">
        <v>53</v>
      </c>
      <c r="B12" s="95">
        <v>919.4</v>
      </c>
      <c r="C12" s="96">
        <v>1505.7</v>
      </c>
    </row>
    <row r="13" spans="1:3" s="25" customFormat="1" ht="21" customHeight="1">
      <c r="A13" s="26" t="s">
        <v>88</v>
      </c>
      <c r="B13" s="95">
        <v>77.900000000000006</v>
      </c>
      <c r="C13" s="96">
        <v>79.900000000000006</v>
      </c>
    </row>
    <row r="14" spans="1:3" s="25" customFormat="1" ht="21" customHeight="1">
      <c r="A14" s="26" t="s">
        <v>89</v>
      </c>
      <c r="B14" s="95">
        <v>373.5</v>
      </c>
      <c r="C14" s="96">
        <v>501.5</v>
      </c>
    </row>
    <row r="15" spans="1:3" s="25" customFormat="1" ht="21" customHeight="1">
      <c r="A15" s="26" t="s">
        <v>90</v>
      </c>
      <c r="B15" s="95">
        <v>1346.3</v>
      </c>
      <c r="C15" s="96">
        <v>1357</v>
      </c>
    </row>
    <row r="16" spans="1:3" s="25" customFormat="1" ht="21" customHeight="1">
      <c r="A16" s="26" t="s">
        <v>54</v>
      </c>
      <c r="B16" s="95">
        <v>1051.5</v>
      </c>
      <c r="C16" s="96">
        <v>1253.0999999999999</v>
      </c>
    </row>
    <row r="17" spans="1:6" s="25" customFormat="1" ht="21" customHeight="1" thickBot="1">
      <c r="A17" s="29" t="s">
        <v>56</v>
      </c>
      <c r="B17" s="99">
        <v>112.2</v>
      </c>
      <c r="C17" s="100">
        <v>40.4</v>
      </c>
    </row>
    <row r="18" spans="1:6" s="31" customFormat="1" ht="18.600000000000001" thickBot="1">
      <c r="A18" s="30" t="s">
        <v>58</v>
      </c>
      <c r="B18" s="101">
        <v>71327.100000000006</v>
      </c>
      <c r="C18" s="102">
        <v>72127.3</v>
      </c>
      <c r="E18" s="25"/>
    </row>
    <row r="19" spans="1:6" s="25" customFormat="1" ht="13.8">
      <c r="A19" s="32"/>
      <c r="B19" s="33"/>
      <c r="C19" s="33"/>
    </row>
    <row r="20" spans="1:6" s="25" customFormat="1" ht="13.8">
      <c r="B20" s="33"/>
      <c r="C20" s="33"/>
    </row>
    <row r="21" spans="1:6" s="25" customFormat="1" ht="18.600000000000001" thickBot="1">
      <c r="A21" s="22" t="s">
        <v>91</v>
      </c>
      <c r="B21" s="103" t="s">
        <v>7</v>
      </c>
      <c r="C21" s="104" t="s">
        <v>8</v>
      </c>
    </row>
    <row r="22" spans="1:6" s="25" customFormat="1" ht="18.600000000000001" thickTop="1">
      <c r="A22" s="28" t="s">
        <v>61</v>
      </c>
      <c r="B22" s="97">
        <v>47425.8</v>
      </c>
      <c r="C22" s="98">
        <v>48917.599999999999</v>
      </c>
      <c r="E22" s="34"/>
      <c r="F22" s="34"/>
    </row>
    <row r="23" spans="1:6" s="25" customFormat="1" ht="18">
      <c r="A23" s="26" t="s">
        <v>62</v>
      </c>
      <c r="B23" s="95">
        <v>555</v>
      </c>
      <c r="C23" s="96">
        <v>656.3</v>
      </c>
      <c r="E23" s="34"/>
      <c r="F23" s="34"/>
    </row>
    <row r="24" spans="1:6" s="25" customFormat="1" ht="18">
      <c r="A24" s="26" t="s">
        <v>92</v>
      </c>
      <c r="B24" s="95">
        <v>144.1</v>
      </c>
      <c r="C24" s="96">
        <v>155.4</v>
      </c>
      <c r="E24" s="34"/>
      <c r="F24" s="34"/>
    </row>
    <row r="25" spans="1:6" s="25" customFormat="1" ht="18">
      <c r="A25" s="26" t="s">
        <v>63</v>
      </c>
      <c r="B25" s="95">
        <v>4142.3</v>
      </c>
      <c r="C25" s="96">
        <v>4669</v>
      </c>
      <c r="E25" s="34"/>
    </row>
    <row r="26" spans="1:6" s="25" customFormat="1" ht="18">
      <c r="A26" s="26" t="s">
        <v>65</v>
      </c>
      <c r="B26" s="95">
        <v>450.5</v>
      </c>
      <c r="C26" s="96">
        <v>603.9</v>
      </c>
      <c r="E26" s="34"/>
    </row>
    <row r="27" spans="1:6" s="25" customFormat="1" ht="18">
      <c r="A27" s="26" t="s">
        <v>66</v>
      </c>
      <c r="B27" s="95">
        <v>2001.4</v>
      </c>
      <c r="C27" s="96">
        <v>1797.4</v>
      </c>
      <c r="E27" s="34"/>
    </row>
    <row r="28" spans="1:6" s="25" customFormat="1" ht="18.600000000000001" thickBot="1">
      <c r="A28" s="29" t="s">
        <v>93</v>
      </c>
      <c r="B28" s="99">
        <v>2677.6</v>
      </c>
      <c r="C28" s="100">
        <v>2639.4</v>
      </c>
      <c r="E28" s="34"/>
    </row>
    <row r="29" spans="1:6" s="25" customFormat="1" ht="18.600000000000001" thickBot="1">
      <c r="A29" s="30" t="s">
        <v>94</v>
      </c>
      <c r="B29" s="99">
        <v>57396.6</v>
      </c>
      <c r="C29" s="100">
        <v>59439</v>
      </c>
      <c r="E29" s="34"/>
    </row>
    <row r="30" spans="1:6" s="25" customFormat="1" ht="18">
      <c r="A30" s="26" t="s">
        <v>95</v>
      </c>
      <c r="B30" s="95"/>
      <c r="C30" s="96"/>
      <c r="E30" s="34"/>
    </row>
    <row r="31" spans="1:6" s="25" customFormat="1" ht="18">
      <c r="A31" s="35" t="s">
        <v>96</v>
      </c>
      <c r="B31" s="95">
        <v>120.6</v>
      </c>
      <c r="C31" s="96">
        <v>120.6</v>
      </c>
      <c r="E31" s="34"/>
    </row>
    <row r="32" spans="1:6" s="25" customFormat="1" ht="18">
      <c r="A32" s="36" t="s">
        <v>97</v>
      </c>
      <c r="B32" s="95"/>
      <c r="C32" s="96"/>
      <c r="E32" s="34"/>
    </row>
    <row r="33" spans="1:6" s="25" customFormat="1" ht="18.600000000000001" thickBot="1">
      <c r="A33" s="37" t="s">
        <v>98</v>
      </c>
      <c r="B33" s="99">
        <v>724.6</v>
      </c>
      <c r="C33" s="100">
        <v>724.6</v>
      </c>
      <c r="E33" s="34"/>
    </row>
    <row r="34" spans="1:6" s="25" customFormat="1" ht="18.600000000000001" thickBot="1">
      <c r="A34" s="30" t="s">
        <v>99</v>
      </c>
      <c r="B34" s="99">
        <v>845.2</v>
      </c>
      <c r="C34" s="100">
        <v>845.2</v>
      </c>
      <c r="E34" s="34"/>
    </row>
    <row r="35" spans="1:6" s="25" customFormat="1" ht="18">
      <c r="A35" s="26" t="s">
        <v>100</v>
      </c>
      <c r="B35" s="95"/>
      <c r="C35" s="96"/>
      <c r="E35" s="34"/>
    </row>
    <row r="36" spans="1:6" s="25" customFormat="1" ht="18">
      <c r="A36" s="35" t="s">
        <v>101</v>
      </c>
      <c r="B36" s="95">
        <v>-1494.5</v>
      </c>
      <c r="C36" s="96">
        <v>-1997.4</v>
      </c>
      <c r="E36" s="34"/>
    </row>
    <row r="37" spans="1:6" s="25" customFormat="1" ht="18">
      <c r="A37" s="35" t="s">
        <v>102</v>
      </c>
      <c r="B37" s="95">
        <v>-673.3</v>
      </c>
      <c r="C37" s="96">
        <v>667.5</v>
      </c>
      <c r="E37" s="34"/>
    </row>
    <row r="38" spans="1:6" s="25" customFormat="1" ht="18">
      <c r="A38" s="35" t="s">
        <v>103</v>
      </c>
      <c r="B38" s="95">
        <v>1576</v>
      </c>
      <c r="C38" s="96">
        <v>1712</v>
      </c>
      <c r="E38" s="34"/>
    </row>
    <row r="39" spans="1:6" s="25" customFormat="1" ht="18.600000000000001" thickBot="1">
      <c r="A39" s="37" t="s">
        <v>104</v>
      </c>
      <c r="B39" s="99">
        <v>-25</v>
      </c>
      <c r="C39" s="100">
        <v>-27.9</v>
      </c>
      <c r="E39" s="34"/>
      <c r="F39" s="34"/>
    </row>
    <row r="40" spans="1:6" s="25" customFormat="1" ht="18.600000000000001" thickBot="1">
      <c r="A40" s="30" t="s">
        <v>105</v>
      </c>
      <c r="B40" s="99">
        <v>-616.9</v>
      </c>
      <c r="C40" s="100">
        <v>354.2</v>
      </c>
      <c r="E40" s="34"/>
    </row>
    <row r="41" spans="1:6" s="25" customFormat="1" ht="18.600000000000001" thickBot="1">
      <c r="A41" s="38" t="s">
        <v>106</v>
      </c>
      <c r="B41" s="99">
        <v>12700.4</v>
      </c>
      <c r="C41" s="100">
        <v>10595.1</v>
      </c>
      <c r="E41" s="34"/>
      <c r="F41" s="34"/>
    </row>
    <row r="42" spans="1:6" s="25" customFormat="1" ht="18.600000000000001" thickBot="1">
      <c r="A42" s="30" t="s">
        <v>107</v>
      </c>
      <c r="B42" s="99">
        <v>12928.7</v>
      </c>
      <c r="C42" s="100">
        <v>11794.5</v>
      </c>
      <c r="E42" s="34"/>
    </row>
    <row r="43" spans="1:6" s="25" customFormat="1" ht="18.600000000000001" thickBot="1">
      <c r="A43" s="38" t="s">
        <v>108</v>
      </c>
      <c r="B43" s="99">
        <v>1001.7</v>
      </c>
      <c r="C43" s="100">
        <v>893.8</v>
      </c>
      <c r="E43" s="34"/>
      <c r="F43" s="34"/>
    </row>
    <row r="44" spans="1:6" s="25" customFormat="1" ht="18.600000000000001" thickBot="1">
      <c r="A44" s="30" t="s">
        <v>95</v>
      </c>
      <c r="B44" s="99">
        <v>13930.5</v>
      </c>
      <c r="C44" s="100">
        <v>12688.3</v>
      </c>
      <c r="E44" s="34"/>
    </row>
    <row r="45" spans="1:6" s="31" customFormat="1" ht="18.600000000000001" thickBot="1">
      <c r="A45" s="30" t="s">
        <v>109</v>
      </c>
      <c r="B45" s="99">
        <v>71327.100000000006</v>
      </c>
      <c r="C45" s="100">
        <v>72127.3</v>
      </c>
      <c r="E45" s="34"/>
    </row>
    <row r="46" spans="1:6">
      <c r="B46" s="6"/>
      <c r="C46" s="5"/>
    </row>
    <row r="47" spans="1:6">
      <c r="B47" s="6"/>
      <c r="C47" s="7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8"/>
    </row>
    <row r="58" spans="1:1">
      <c r="A58" s="8"/>
    </row>
    <row r="59" spans="1:1">
      <c r="A59" s="8"/>
    </row>
    <row r="60" spans="1:1">
      <c r="A60" s="8"/>
    </row>
    <row r="61" spans="1:1">
      <c r="A61" s="8"/>
    </row>
    <row r="62" spans="1:1">
      <c r="A62" s="8"/>
    </row>
    <row r="63" spans="1:1">
      <c r="A63" s="8"/>
    </row>
    <row r="64" spans="1:1">
      <c r="A64" s="9"/>
    </row>
    <row r="65" spans="1:1">
      <c r="A65" s="8"/>
    </row>
    <row r="66" spans="1:1">
      <c r="A66" s="8"/>
    </row>
    <row r="67" spans="1:1">
      <c r="A67" s="9"/>
    </row>
    <row r="68" spans="1:1">
      <c r="A68" s="8"/>
    </row>
    <row r="69" spans="1:1">
      <c r="A69" s="8"/>
    </row>
    <row r="70" spans="1:1">
      <c r="A70" s="8"/>
    </row>
    <row r="71" spans="1:1">
      <c r="A71" s="8"/>
    </row>
    <row r="72" spans="1:1">
      <c r="A72" s="8"/>
    </row>
    <row r="73" spans="1:1">
      <c r="A73" s="8"/>
    </row>
    <row r="74" spans="1:1">
      <c r="A74" s="8"/>
    </row>
    <row r="75" spans="1:1">
      <c r="A75" s="8"/>
    </row>
    <row r="76" spans="1:1">
      <c r="A76" s="8"/>
    </row>
    <row r="77" spans="1:1">
      <c r="A77" s="8"/>
    </row>
    <row r="78" spans="1:1">
      <c r="A78" s="8"/>
    </row>
    <row r="79" spans="1:1">
      <c r="A79" s="10"/>
    </row>
  </sheetData>
  <pageMargins left="0.70866141732283505" right="0.70866141732283505" top="0.78740157480314998" bottom="0.78740157480314998" header="0.31496062992126" footer="0.31496062992126"/>
  <pageSetup paperSize="9" scale="6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C44"/>
  <sheetViews>
    <sheetView showGridLines="0" zoomScaleNormal="100" workbookViewId="0"/>
  </sheetViews>
  <sheetFormatPr defaultColWidth="9.33203125" defaultRowHeight="13.2"/>
  <cols>
    <col min="1" max="1" width="80.77734375" style="11" customWidth="1"/>
    <col min="2" max="3" width="20.6640625" style="11" customWidth="1"/>
    <col min="4" max="16384" width="9.33203125" style="2"/>
  </cols>
  <sheetData>
    <row r="1" spans="1:3" ht="33" customHeight="1" thickBot="1">
      <c r="A1" s="14" t="s">
        <v>68</v>
      </c>
      <c r="B1" s="15"/>
      <c r="C1" s="15"/>
    </row>
    <row r="2" spans="1:3" ht="15" customHeight="1">
      <c r="A2" s="1"/>
    </row>
    <row r="3" spans="1:3" ht="15" customHeight="1"/>
    <row r="4" spans="1:3" s="25" customFormat="1" ht="39" customHeight="1" thickBot="1">
      <c r="A4" s="22" t="s">
        <v>17</v>
      </c>
      <c r="B4" s="63" t="s">
        <v>9</v>
      </c>
      <c r="C4" s="64" t="s">
        <v>10</v>
      </c>
    </row>
    <row r="5" spans="1:3" s="25" customFormat="1" ht="21" customHeight="1" thickTop="1">
      <c r="A5" s="35" t="s">
        <v>18</v>
      </c>
      <c r="B5" s="65">
        <v>26785.969994999999</v>
      </c>
      <c r="C5" s="43">
        <v>26379.279098146395</v>
      </c>
    </row>
    <row r="6" spans="1:3" s="25" customFormat="1" ht="21" customHeight="1">
      <c r="A6" s="35" t="s">
        <v>19</v>
      </c>
      <c r="B6" s="65">
        <v>21561.331438000001</v>
      </c>
      <c r="C6" s="43">
        <v>21698.148008369826</v>
      </c>
    </row>
    <row r="7" spans="1:3" s="25" customFormat="1" ht="21" customHeight="1">
      <c r="A7" s="66" t="s">
        <v>20</v>
      </c>
      <c r="B7" s="67">
        <v>5224.6385570000002</v>
      </c>
      <c r="C7" s="68">
        <v>4681.1310897765698</v>
      </c>
    </row>
    <row r="8" spans="1:3" s="25" customFormat="1" ht="21" customHeight="1">
      <c r="A8" s="35" t="s">
        <v>21</v>
      </c>
      <c r="B8" s="65">
        <v>3500.8586300000002</v>
      </c>
      <c r="C8" s="43">
        <v>3343.7602462701134</v>
      </c>
    </row>
    <row r="9" spans="1:3" s="25" customFormat="1" ht="21" customHeight="1">
      <c r="A9" s="35" t="s">
        <v>22</v>
      </c>
      <c r="B9" s="65">
        <v>1772.3110710000001</v>
      </c>
      <c r="C9" s="43">
        <v>1681.1659638873195</v>
      </c>
    </row>
    <row r="10" spans="1:3" s="25" customFormat="1" ht="21" customHeight="1">
      <c r="A10" s="66" t="s">
        <v>23</v>
      </c>
      <c r="B10" s="67">
        <v>-1728.5475590000001</v>
      </c>
      <c r="C10" s="68">
        <v>-1662.5942823827938</v>
      </c>
    </row>
    <row r="11" spans="1:3" s="25" customFormat="1" ht="21" customHeight="1">
      <c r="A11" s="66" t="s">
        <v>24</v>
      </c>
      <c r="B11" s="67">
        <v>3496.0909969999998</v>
      </c>
      <c r="C11" s="68">
        <v>3018.5368073937757</v>
      </c>
    </row>
    <row r="12" spans="1:3" s="25" customFormat="1" ht="21" customHeight="1">
      <c r="A12" s="35"/>
      <c r="B12" s="65"/>
      <c r="C12" s="43"/>
    </row>
    <row r="13" spans="1:3" s="25" customFormat="1" ht="21" customHeight="1">
      <c r="A13" s="35" t="s">
        <v>69</v>
      </c>
      <c r="B13" s="65">
        <v>962.71436100000005</v>
      </c>
      <c r="C13" s="43">
        <v>-2035.8997059684395</v>
      </c>
    </row>
    <row r="14" spans="1:3" s="25" customFormat="1" ht="21" customHeight="1">
      <c r="A14" s="35" t="s">
        <v>70</v>
      </c>
      <c r="B14" s="65">
        <v>-96.563136999999998</v>
      </c>
      <c r="C14" s="43">
        <v>41.48646393178479</v>
      </c>
    </row>
    <row r="15" spans="1:3" s="25" customFormat="1" ht="21" customHeight="1">
      <c r="A15" s="66" t="s">
        <v>71</v>
      </c>
      <c r="B15" s="67">
        <v>866.15122299999996</v>
      </c>
      <c r="C15" s="68">
        <v>-1994.4132420366548</v>
      </c>
    </row>
    <row r="16" spans="1:3" s="25" customFormat="1" ht="21" customHeight="1">
      <c r="A16" s="35" t="s">
        <v>72</v>
      </c>
      <c r="B16" s="65">
        <v>2229.4209900000001</v>
      </c>
      <c r="C16" s="43">
        <v>-879.37234723260519</v>
      </c>
    </row>
    <row r="17" spans="1:3" s="25" customFormat="1" ht="21" customHeight="1">
      <c r="A17" s="66" t="s">
        <v>73</v>
      </c>
      <c r="B17" s="67">
        <v>-1363.2697659999999</v>
      </c>
      <c r="C17" s="68">
        <v>-1115.0408948040495</v>
      </c>
    </row>
    <row r="18" spans="1:3" s="25" customFormat="1" ht="21" customHeight="1">
      <c r="A18" s="35"/>
      <c r="B18" s="65"/>
      <c r="C18" s="43"/>
    </row>
    <row r="19" spans="1:3" s="25" customFormat="1" ht="21" customHeight="1">
      <c r="A19" s="35" t="s">
        <v>74</v>
      </c>
      <c r="B19" s="65">
        <v>2544.1181259999998</v>
      </c>
      <c r="C19" s="43">
        <v>2353.193762598115</v>
      </c>
    </row>
    <row r="20" spans="1:3" s="25" customFormat="1" ht="21" customHeight="1">
      <c r="A20" s="35" t="s">
        <v>28</v>
      </c>
      <c r="B20" s="65">
        <v>-85.662272999999999</v>
      </c>
      <c r="C20" s="43">
        <v>-98.27135313124721</v>
      </c>
    </row>
    <row r="21" spans="1:3" s="25" customFormat="1" ht="21" customHeight="1">
      <c r="A21" s="35" t="s">
        <v>75</v>
      </c>
      <c r="B21" s="65">
        <v>22.382822000000001</v>
      </c>
      <c r="C21" s="43">
        <v>2.7437919777951842</v>
      </c>
    </row>
    <row r="22" spans="1:3" s="25" customFormat="1" ht="21" customHeight="1">
      <c r="A22" s="35" t="s">
        <v>30</v>
      </c>
      <c r="B22" s="65">
        <v>-33.224367000000001</v>
      </c>
      <c r="C22" s="43">
        <v>27.445605959371022</v>
      </c>
    </row>
    <row r="23" spans="1:3" s="25" customFormat="1" ht="21" customHeight="1">
      <c r="A23" s="35" t="s">
        <v>76</v>
      </c>
      <c r="B23" s="65">
        <v>-564.22799799999996</v>
      </c>
      <c r="C23" s="43">
        <v>-90.430375995818125</v>
      </c>
    </row>
    <row r="24" spans="1:3" s="25" customFormat="1" ht="21" customHeight="1">
      <c r="A24" s="35" t="s">
        <v>77</v>
      </c>
      <c r="B24" s="65">
        <v>-210.519676</v>
      </c>
      <c r="C24" s="43">
        <v>-189.6042693529154</v>
      </c>
    </row>
    <row r="25" spans="1:3" s="25" customFormat="1" ht="21" customHeight="1">
      <c r="A25" s="66" t="s">
        <v>78</v>
      </c>
      <c r="B25" s="67">
        <v>1672.8666330000001</v>
      </c>
      <c r="C25" s="68">
        <v>2005.0771620553007</v>
      </c>
    </row>
    <row r="26" spans="1:3" s="25" customFormat="1" ht="21" customHeight="1">
      <c r="A26" s="35"/>
      <c r="B26" s="65"/>
      <c r="C26" s="43"/>
    </row>
    <row r="27" spans="1:3" s="25" customFormat="1" ht="21" customHeight="1">
      <c r="A27" s="35" t="s">
        <v>79</v>
      </c>
      <c r="B27" s="65">
        <v>-1987.5976270000001</v>
      </c>
      <c r="C27" s="43">
        <v>809.35996963861578</v>
      </c>
    </row>
    <row r="28" spans="1:3" s="25" customFormat="1" ht="21" customHeight="1">
      <c r="A28" s="35" t="s">
        <v>80</v>
      </c>
      <c r="B28" s="65">
        <v>2229.4209900000001</v>
      </c>
      <c r="C28" s="43">
        <v>-879.37234723260519</v>
      </c>
    </row>
    <row r="29" spans="1:3" s="25" customFormat="1" ht="21" customHeight="1">
      <c r="A29" s="35" t="s">
        <v>81</v>
      </c>
      <c r="B29" s="65">
        <v>1.3750329999999999</v>
      </c>
      <c r="C29" s="43">
        <v>-38.021937006294095</v>
      </c>
    </row>
    <row r="30" spans="1:3" s="25" customFormat="1" ht="21" customHeight="1">
      <c r="A30" s="66" t="s">
        <v>82</v>
      </c>
      <c r="B30" s="67">
        <v>243.198396</v>
      </c>
      <c r="C30" s="68">
        <v>-108.03431460028359</v>
      </c>
    </row>
    <row r="31" spans="1:3" s="25" customFormat="1" ht="21" customHeight="1">
      <c r="A31" s="35"/>
      <c r="B31" s="65"/>
      <c r="C31" s="43"/>
    </row>
    <row r="32" spans="1:3" s="25" customFormat="1" ht="21" customHeight="1">
      <c r="A32" s="35" t="s">
        <v>83</v>
      </c>
      <c r="B32" s="65">
        <v>248.633781</v>
      </c>
      <c r="C32" s="43">
        <v>279.49549926819168</v>
      </c>
    </row>
    <row r="33" spans="1:3" s="25" customFormat="1" ht="21" customHeight="1">
      <c r="A33" s="35" t="s">
        <v>84</v>
      </c>
      <c r="B33" s="65">
        <v>-789.86286700000005</v>
      </c>
      <c r="C33" s="43">
        <v>-762.42799051271641</v>
      </c>
    </row>
    <row r="34" spans="1:3" s="25" customFormat="1" ht="21" customHeight="1">
      <c r="A34" s="66" t="s">
        <v>32</v>
      </c>
      <c r="B34" s="67">
        <v>-541.22908600000005</v>
      </c>
      <c r="C34" s="68">
        <v>-482.93249124452473</v>
      </c>
    </row>
    <row r="35" spans="1:3" s="25" customFormat="1" ht="21" customHeight="1">
      <c r="A35" s="35"/>
      <c r="B35" s="65"/>
      <c r="C35" s="43"/>
    </row>
    <row r="36" spans="1:3" s="25" customFormat="1" ht="21" customHeight="1">
      <c r="A36" s="66" t="s">
        <v>33</v>
      </c>
      <c r="B36" s="67">
        <v>3507.6571739999999</v>
      </c>
      <c r="C36" s="68">
        <v>3317.6062688002185</v>
      </c>
    </row>
    <row r="37" spans="1:3" s="25" customFormat="1" ht="21" customHeight="1">
      <c r="A37" s="35"/>
      <c r="B37" s="65"/>
      <c r="C37" s="43"/>
    </row>
    <row r="38" spans="1:3" s="25" customFormat="1" ht="21" customHeight="1">
      <c r="A38" s="35" t="s">
        <v>34</v>
      </c>
      <c r="B38" s="65">
        <v>-94.859966999999997</v>
      </c>
      <c r="C38" s="43">
        <v>-104.32559143797707</v>
      </c>
    </row>
    <row r="39" spans="1:3" s="25" customFormat="1" ht="21" customHeight="1">
      <c r="A39" s="66" t="s">
        <v>35</v>
      </c>
      <c r="B39" s="67">
        <v>3412.7972070000001</v>
      </c>
      <c r="C39" s="68">
        <v>3213.2806773622419</v>
      </c>
    </row>
    <row r="40" spans="1:3" s="25" customFormat="1" ht="21" customHeight="1">
      <c r="A40" s="35" t="s">
        <v>36</v>
      </c>
      <c r="B40" s="65">
        <v>-645.34279000000004</v>
      </c>
      <c r="C40" s="43">
        <v>-816.51718896093769</v>
      </c>
    </row>
    <row r="41" spans="1:3" s="25" customFormat="1" ht="21" customHeight="1">
      <c r="A41" s="66" t="s">
        <v>85</v>
      </c>
      <c r="B41" s="67">
        <v>2767.4544169999999</v>
      </c>
      <c r="C41" s="68">
        <v>2396.7634884013041</v>
      </c>
    </row>
    <row r="42" spans="1:3" s="25" customFormat="1" ht="21" customHeight="1">
      <c r="A42" s="35" t="s">
        <v>27</v>
      </c>
      <c r="B42" s="65"/>
      <c r="C42" s="43"/>
    </row>
    <row r="43" spans="1:3" s="25" customFormat="1" ht="21" customHeight="1">
      <c r="A43" s="35" t="s">
        <v>38</v>
      </c>
      <c r="B43" s="65">
        <v>125.99181900000001</v>
      </c>
      <c r="C43" s="43">
        <v>68.074232380170841</v>
      </c>
    </row>
    <row r="44" spans="1:3" s="25" customFormat="1" ht="21" customHeight="1">
      <c r="A44" s="66" t="s">
        <v>39</v>
      </c>
      <c r="B44" s="67">
        <v>2641.4625980000001</v>
      </c>
      <c r="C44" s="68">
        <v>2328.6892560211336</v>
      </c>
    </row>
  </sheetData>
  <pageMargins left="0.70866141732283505" right="0.70866141732283505" top="0.78740157480314998" bottom="0.78740157480314998" header="0.31496062992126" footer="0.31496062992126"/>
  <pageSetup paperSize="9" scale="7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44"/>
  <sheetViews>
    <sheetView showGridLines="0" zoomScaleNormal="100" workbookViewId="0"/>
  </sheetViews>
  <sheetFormatPr defaultColWidth="9.33203125" defaultRowHeight="13.2"/>
  <cols>
    <col min="1" max="1" width="80.77734375" style="11" customWidth="1"/>
    <col min="2" max="3" width="20.6640625" style="11" customWidth="1"/>
    <col min="4" max="16384" width="9.33203125" style="11"/>
  </cols>
  <sheetData>
    <row r="1" spans="1:3" ht="33" customHeight="1" thickBot="1">
      <c r="A1" s="14" t="s">
        <v>68</v>
      </c>
      <c r="B1" s="15"/>
      <c r="C1" s="15"/>
    </row>
    <row r="2" spans="1:3" ht="15" customHeight="1">
      <c r="A2" s="1"/>
    </row>
    <row r="3" spans="1:3" s="25" customFormat="1" ht="15" customHeight="1"/>
    <row r="4" spans="1:3" s="25" customFormat="1" ht="39" customHeight="1" thickBot="1">
      <c r="A4" s="22" t="s">
        <v>17</v>
      </c>
      <c r="B4" s="63" t="s">
        <v>11</v>
      </c>
      <c r="C4" s="64" t="s">
        <v>12</v>
      </c>
    </row>
    <row r="5" spans="1:3" s="25" customFormat="1" ht="21" customHeight="1" thickTop="1">
      <c r="A5" s="35" t="s">
        <v>18</v>
      </c>
      <c r="B5" s="65">
        <v>7075.3255484535175</v>
      </c>
      <c r="C5" s="43">
        <v>6678.1352702690356</v>
      </c>
    </row>
    <row r="6" spans="1:3" s="25" customFormat="1" ht="21" customHeight="1">
      <c r="A6" s="35" t="s">
        <v>19</v>
      </c>
      <c r="B6" s="65">
        <v>5077.6038081482102</v>
      </c>
      <c r="C6" s="43">
        <v>5258.9538732448409</v>
      </c>
    </row>
    <row r="7" spans="1:3" s="25" customFormat="1" ht="21" customHeight="1">
      <c r="A7" s="66" t="s">
        <v>20</v>
      </c>
      <c r="B7" s="67">
        <v>1997.7217403053073</v>
      </c>
      <c r="C7" s="68">
        <v>1419.1813970241947</v>
      </c>
    </row>
    <row r="8" spans="1:3" s="25" customFormat="1" ht="21" customHeight="1">
      <c r="A8" s="35" t="s">
        <v>21</v>
      </c>
      <c r="B8" s="65">
        <v>1236.5391293709565</v>
      </c>
      <c r="C8" s="43">
        <v>768.56324447613622</v>
      </c>
    </row>
    <row r="9" spans="1:3" s="25" customFormat="1" ht="21" customHeight="1">
      <c r="A9" s="35" t="s">
        <v>22</v>
      </c>
      <c r="B9" s="65">
        <v>346.72270475383829</v>
      </c>
      <c r="C9" s="43">
        <v>238.16454955570674</v>
      </c>
    </row>
    <row r="10" spans="1:3" s="25" customFormat="1" ht="21" customHeight="1">
      <c r="A10" s="66" t="s">
        <v>23</v>
      </c>
      <c r="B10" s="67">
        <v>-889.81642461711817</v>
      </c>
      <c r="C10" s="68">
        <v>-530.39869492042942</v>
      </c>
    </row>
    <row r="11" spans="1:3" s="25" customFormat="1" ht="21" customHeight="1">
      <c r="A11" s="66" t="s">
        <v>24</v>
      </c>
      <c r="B11" s="67">
        <v>1107.9053146881895</v>
      </c>
      <c r="C11" s="68">
        <v>888.78270210376525</v>
      </c>
    </row>
    <row r="12" spans="1:3" s="25" customFormat="1" ht="21" customHeight="1">
      <c r="A12" s="35"/>
      <c r="B12" s="65"/>
      <c r="C12" s="43"/>
    </row>
    <row r="13" spans="1:3" s="25" customFormat="1" ht="21" customHeight="1">
      <c r="A13" s="35" t="s">
        <v>69</v>
      </c>
      <c r="B13" s="65">
        <v>-285.98463003596589</v>
      </c>
      <c r="C13" s="43">
        <v>-1601.6887094929239</v>
      </c>
    </row>
    <row r="14" spans="1:3" s="25" customFormat="1" ht="21" customHeight="1">
      <c r="A14" s="35" t="s">
        <v>70</v>
      </c>
      <c r="B14" s="65">
        <v>15.037721116770149</v>
      </c>
      <c r="C14" s="43">
        <v>109.70379476879991</v>
      </c>
    </row>
    <row r="15" spans="1:3" s="25" customFormat="1" ht="21" customHeight="1">
      <c r="A15" s="66" t="s">
        <v>71</v>
      </c>
      <c r="B15" s="67">
        <v>-270.94690991919566</v>
      </c>
      <c r="C15" s="68">
        <v>-1491.9849147241239</v>
      </c>
    </row>
    <row r="16" spans="1:3" s="25" customFormat="1" ht="21" customHeight="1">
      <c r="A16" s="35" t="s">
        <v>72</v>
      </c>
      <c r="B16" s="65">
        <v>84.515259685073133</v>
      </c>
      <c r="C16" s="43">
        <v>-1160.5305386928212</v>
      </c>
    </row>
    <row r="17" spans="1:3" s="25" customFormat="1" ht="21" customHeight="1">
      <c r="A17" s="66" t="s">
        <v>73</v>
      </c>
      <c r="B17" s="67">
        <v>-355.46216860426881</v>
      </c>
      <c r="C17" s="68">
        <v>-331.45437603130267</v>
      </c>
    </row>
    <row r="18" spans="1:3" s="25" customFormat="1" ht="21" customHeight="1">
      <c r="A18" s="35"/>
      <c r="B18" s="65"/>
      <c r="C18" s="43"/>
    </row>
    <row r="19" spans="1:3" s="25" customFormat="1" ht="21" customHeight="1">
      <c r="A19" s="35" t="s">
        <v>74</v>
      </c>
      <c r="B19" s="65">
        <v>690.03599302946168</v>
      </c>
      <c r="C19" s="43">
        <v>638.56610336387917</v>
      </c>
    </row>
    <row r="20" spans="1:3" s="25" customFormat="1" ht="21" customHeight="1">
      <c r="A20" s="35" t="s">
        <v>28</v>
      </c>
      <c r="B20" s="65">
        <v>-25.494863936645061</v>
      </c>
      <c r="C20" s="43">
        <v>-4.1753113488550033</v>
      </c>
    </row>
    <row r="21" spans="1:3" s="25" customFormat="1" ht="21" customHeight="1">
      <c r="A21" s="35" t="s">
        <v>75</v>
      </c>
      <c r="B21" s="65">
        <v>-11.674866067866102</v>
      </c>
      <c r="C21" s="43">
        <v>21.097537230917446</v>
      </c>
    </row>
    <row r="22" spans="1:3" s="25" customFormat="1" ht="21" customHeight="1">
      <c r="A22" s="35" t="s">
        <v>30</v>
      </c>
      <c r="B22" s="65">
        <v>-1.3910918008735813</v>
      </c>
      <c r="C22" s="43">
        <v>6.7071453518530726</v>
      </c>
    </row>
    <row r="23" spans="1:3" s="25" customFormat="1" ht="21" customHeight="1">
      <c r="A23" s="35" t="s">
        <v>76</v>
      </c>
      <c r="B23" s="65">
        <v>-262.66322148565746</v>
      </c>
      <c r="C23" s="43">
        <v>-52.154202190354951</v>
      </c>
    </row>
    <row r="24" spans="1:3" s="25" customFormat="1" ht="21" customHeight="1">
      <c r="A24" s="35" t="s">
        <v>77</v>
      </c>
      <c r="B24" s="65">
        <v>-61.439316406346052</v>
      </c>
      <c r="C24" s="43">
        <v>-50.400378987101497</v>
      </c>
    </row>
    <row r="25" spans="1:3" s="25" customFormat="1" ht="21" customHeight="1">
      <c r="A25" s="66" t="s">
        <v>78</v>
      </c>
      <c r="B25" s="67">
        <v>327.37263233207347</v>
      </c>
      <c r="C25" s="68">
        <v>559.64089342033867</v>
      </c>
    </row>
    <row r="26" spans="1:3" s="25" customFormat="1" ht="21" customHeight="1">
      <c r="A26" s="35"/>
      <c r="B26" s="65"/>
      <c r="C26" s="43"/>
    </row>
    <row r="27" spans="1:3" s="25" customFormat="1" ht="21" customHeight="1">
      <c r="A27" s="35" t="s">
        <v>79</v>
      </c>
      <c r="B27" s="65">
        <v>-57.837953250416042</v>
      </c>
      <c r="C27" s="43">
        <v>1080.5702212771319</v>
      </c>
    </row>
    <row r="28" spans="1:3" s="25" customFormat="1" ht="21" customHeight="1">
      <c r="A28" s="35" t="s">
        <v>80</v>
      </c>
      <c r="B28" s="65">
        <v>84.515259685073133</v>
      </c>
      <c r="C28" s="43">
        <v>-1160.5305386928212</v>
      </c>
    </row>
    <row r="29" spans="1:3" s="25" customFormat="1" ht="21" customHeight="1">
      <c r="A29" s="35" t="s">
        <v>81</v>
      </c>
      <c r="B29" s="65">
        <v>1.1890724304020404E-2</v>
      </c>
      <c r="C29" s="43">
        <v>-60.35172682333809</v>
      </c>
    </row>
    <row r="30" spans="1:3" s="25" customFormat="1" ht="21" customHeight="1">
      <c r="A30" s="66" t="s">
        <v>82</v>
      </c>
      <c r="B30" s="67">
        <v>26.689197158961118</v>
      </c>
      <c r="C30" s="68">
        <v>-140.31204423902767</v>
      </c>
    </row>
    <row r="31" spans="1:3" s="25" customFormat="1" ht="21" customHeight="1">
      <c r="A31" s="35"/>
      <c r="B31" s="65"/>
      <c r="C31" s="43"/>
    </row>
    <row r="32" spans="1:3" s="25" customFormat="1" ht="21" customHeight="1">
      <c r="A32" s="35" t="s">
        <v>83</v>
      </c>
      <c r="B32" s="65">
        <v>91.607052817902499</v>
      </c>
      <c r="C32" s="43">
        <v>111.52222262240964</v>
      </c>
    </row>
    <row r="33" spans="1:3" s="25" customFormat="1" ht="21" customHeight="1">
      <c r="A33" s="35" t="s">
        <v>84</v>
      </c>
      <c r="B33" s="65">
        <v>-190.64130545983886</v>
      </c>
      <c r="C33" s="43">
        <v>-218.78983541578521</v>
      </c>
    </row>
    <row r="34" spans="1:3" s="25" customFormat="1" ht="21" customHeight="1">
      <c r="A34" s="66" t="s">
        <v>32</v>
      </c>
      <c r="B34" s="67">
        <v>-99.034252641936362</v>
      </c>
      <c r="C34" s="68">
        <v>-107.26761279337555</v>
      </c>
    </row>
    <row r="35" spans="1:3" s="25" customFormat="1" ht="21" customHeight="1">
      <c r="A35" s="35"/>
      <c r="B35" s="65"/>
      <c r="C35" s="43"/>
    </row>
    <row r="36" spans="1:3" s="25" customFormat="1" ht="21" customHeight="1">
      <c r="A36" s="66" t="s">
        <v>33</v>
      </c>
      <c r="B36" s="67">
        <v>1007.4707229330191</v>
      </c>
      <c r="C36" s="68">
        <v>869.38956246039822</v>
      </c>
    </row>
    <row r="37" spans="1:3" s="25" customFormat="1" ht="21" customHeight="1">
      <c r="A37" s="35"/>
      <c r="B37" s="65"/>
      <c r="C37" s="43"/>
    </row>
    <row r="38" spans="1:3" s="25" customFormat="1" ht="21" customHeight="1">
      <c r="A38" s="35" t="s">
        <v>34</v>
      </c>
      <c r="B38" s="65">
        <v>-21.428760126386283</v>
      </c>
      <c r="C38" s="43">
        <v>-26.656429092785284</v>
      </c>
    </row>
    <row r="39" spans="1:3" s="25" customFormat="1" ht="21" customHeight="1">
      <c r="A39" s="66" t="s">
        <v>35</v>
      </c>
      <c r="B39" s="67">
        <v>986.04196280663302</v>
      </c>
      <c r="C39" s="68">
        <v>842.73313336761328</v>
      </c>
    </row>
    <row r="40" spans="1:3" s="25" customFormat="1" ht="21" customHeight="1">
      <c r="A40" s="35" t="s">
        <v>36</v>
      </c>
      <c r="B40" s="65">
        <v>-234.52799196734549</v>
      </c>
      <c r="C40" s="43">
        <v>-299.04944794378019</v>
      </c>
    </row>
    <row r="41" spans="1:3" s="25" customFormat="1" ht="21" customHeight="1">
      <c r="A41" s="66" t="s">
        <v>85</v>
      </c>
      <c r="B41" s="67">
        <v>751.51397083928748</v>
      </c>
      <c r="C41" s="68">
        <v>543.68368542383337</v>
      </c>
    </row>
    <row r="42" spans="1:3" s="25" customFormat="1" ht="21" customHeight="1">
      <c r="A42" s="35" t="s">
        <v>27</v>
      </c>
      <c r="B42" s="65"/>
      <c r="C42" s="43"/>
    </row>
    <row r="43" spans="1:3" s="25" customFormat="1" ht="21" customHeight="1">
      <c r="A43" s="35" t="s">
        <v>38</v>
      </c>
      <c r="B43" s="65">
        <v>74.825321695018914</v>
      </c>
      <c r="C43" s="43">
        <v>39.398798873279539</v>
      </c>
    </row>
    <row r="44" spans="1:3" s="25" customFormat="1" ht="21" customHeight="1">
      <c r="A44" s="66" t="s">
        <v>39</v>
      </c>
      <c r="B44" s="67">
        <v>676.68864914426854</v>
      </c>
      <c r="C44" s="68">
        <v>504.28488655055378</v>
      </c>
    </row>
  </sheetData>
  <pageMargins left="0.70866141732283505" right="0.70866141732283505" top="0.78740157480314998" bottom="0.78740157480314998" header="0.31496062992126" footer="0.31496062992126"/>
  <pageSetup paperSize="9" scale="7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Z29"/>
  <sheetViews>
    <sheetView showGridLines="0" zoomScaleNormal="100" workbookViewId="0"/>
  </sheetViews>
  <sheetFormatPr defaultColWidth="11.44140625" defaultRowHeight="13.2"/>
  <cols>
    <col min="1" max="1" width="65.6640625" style="2" customWidth="1"/>
    <col min="2" max="9" width="18.6640625" style="11" customWidth="1"/>
    <col min="10" max="16384" width="11.44140625" style="2"/>
  </cols>
  <sheetData>
    <row r="1" spans="1:26" ht="33" customHeight="1" thickBot="1">
      <c r="A1" s="14" t="s">
        <v>16</v>
      </c>
      <c r="B1" s="15"/>
      <c r="C1" s="14"/>
      <c r="D1" s="15"/>
      <c r="E1" s="14"/>
      <c r="F1" s="15"/>
      <c r="G1" s="14"/>
      <c r="H1" s="15"/>
      <c r="I1" s="14"/>
    </row>
    <row r="2" spans="1:26" ht="20.399999999999999">
      <c r="A2" s="1"/>
    </row>
    <row r="3" spans="1:26" ht="13.8">
      <c r="A3" s="3"/>
    </row>
    <row r="4" spans="1:26" s="25" customFormat="1" ht="20.100000000000001" customHeight="1" thickBot="1">
      <c r="A4" s="138" t="s">
        <v>44</v>
      </c>
      <c r="B4" s="22" t="s">
        <v>40</v>
      </c>
      <c r="C4" s="22"/>
      <c r="D4" s="22" t="s">
        <v>41</v>
      </c>
      <c r="E4" s="22"/>
      <c r="F4" s="22" t="s">
        <v>42</v>
      </c>
      <c r="G4" s="22"/>
      <c r="H4" s="22" t="s">
        <v>43</v>
      </c>
      <c r="I4" s="22"/>
    </row>
    <row r="5" spans="1:26" s="25" customFormat="1" ht="25.2" customHeight="1" thickTop="1" thickBot="1">
      <c r="A5" s="69" t="s">
        <v>17</v>
      </c>
      <c r="B5" s="23" t="s">
        <v>7</v>
      </c>
      <c r="C5" s="24" t="s">
        <v>8</v>
      </c>
      <c r="D5" s="23" t="s">
        <v>7</v>
      </c>
      <c r="E5" s="24" t="s">
        <v>8</v>
      </c>
      <c r="F5" s="23" t="s">
        <v>7</v>
      </c>
      <c r="G5" s="24" t="s">
        <v>8</v>
      </c>
      <c r="H5" s="23" t="s">
        <v>7</v>
      </c>
      <c r="I5" s="24" t="s">
        <v>8</v>
      </c>
    </row>
    <row r="6" spans="1:26" s="25" customFormat="1" ht="18.600000000000001" thickTop="1">
      <c r="A6" s="70" t="s">
        <v>45</v>
      </c>
      <c r="B6" s="65"/>
      <c r="C6" s="43"/>
      <c r="D6" s="65"/>
      <c r="E6" s="43"/>
      <c r="F6" s="65"/>
      <c r="G6" s="43"/>
      <c r="H6" s="65"/>
      <c r="I6" s="43"/>
    </row>
    <row r="7" spans="1:26" s="25" customFormat="1" ht="18">
      <c r="A7" s="28" t="s">
        <v>46</v>
      </c>
      <c r="B7" s="95">
        <v>46373.5</v>
      </c>
      <c r="C7" s="96">
        <v>45072.6</v>
      </c>
      <c r="D7" s="95">
        <v>10928.2</v>
      </c>
      <c r="E7" s="96">
        <v>11035.4</v>
      </c>
      <c r="F7" s="95">
        <v>14.9</v>
      </c>
      <c r="G7" s="96">
        <v>32</v>
      </c>
      <c r="H7" s="95">
        <v>57316.6</v>
      </c>
      <c r="I7" s="96">
        <v>56140</v>
      </c>
    </row>
    <row r="8" spans="1:26" s="25" customFormat="1" ht="18">
      <c r="A8" s="28" t="s">
        <v>47</v>
      </c>
      <c r="B8" s="95">
        <v>5642.6</v>
      </c>
      <c r="C8" s="96">
        <v>5523.6</v>
      </c>
      <c r="D8" s="95">
        <v>497.4</v>
      </c>
      <c r="E8" s="96">
        <v>907.9</v>
      </c>
      <c r="F8" s="95">
        <v>8.9</v>
      </c>
      <c r="G8" s="96">
        <v>1.3</v>
      </c>
      <c r="H8" s="95">
        <v>6148.9</v>
      </c>
      <c r="I8" s="96">
        <v>6432.8</v>
      </c>
    </row>
    <row r="9" spans="1:26" s="25" customFormat="1" ht="18">
      <c r="A9" s="26" t="s">
        <v>48</v>
      </c>
      <c r="B9" s="95">
        <v>2671.8</v>
      </c>
      <c r="C9" s="96">
        <v>2605.1999999999998</v>
      </c>
      <c r="D9" s="95">
        <v>0</v>
      </c>
      <c r="E9" s="96">
        <v>0</v>
      </c>
      <c r="F9" s="95">
        <v>0</v>
      </c>
      <c r="G9" s="96">
        <v>0</v>
      </c>
      <c r="H9" s="95">
        <v>2671.8</v>
      </c>
      <c r="I9" s="96">
        <v>2605.1999999999998</v>
      </c>
    </row>
    <row r="10" spans="1:26" s="25" customFormat="1" ht="18">
      <c r="A10" s="26" t="s">
        <v>49</v>
      </c>
      <c r="B10" s="95">
        <v>74.099999999999994</v>
      </c>
      <c r="C10" s="96">
        <v>72.400000000000006</v>
      </c>
      <c r="D10" s="95">
        <v>11</v>
      </c>
      <c r="E10" s="96">
        <v>46.7</v>
      </c>
      <c r="F10" s="95">
        <v>0</v>
      </c>
      <c r="G10" s="96">
        <v>0</v>
      </c>
      <c r="H10" s="95">
        <v>85</v>
      </c>
      <c r="I10" s="96">
        <v>119.1</v>
      </c>
    </row>
    <row r="11" spans="1:26" s="25" customFormat="1" ht="18">
      <c r="A11" s="28" t="s">
        <v>50</v>
      </c>
      <c r="B11" s="95">
        <v>104.7</v>
      </c>
      <c r="C11" s="96">
        <v>154.19999999999999</v>
      </c>
      <c r="D11" s="95">
        <v>12.3</v>
      </c>
      <c r="E11" s="96">
        <v>436.9</v>
      </c>
      <c r="F11" s="95">
        <v>0</v>
      </c>
      <c r="G11" s="96">
        <v>0</v>
      </c>
      <c r="H11" s="95">
        <v>116.9</v>
      </c>
      <c r="I11" s="96">
        <v>591.1</v>
      </c>
    </row>
    <row r="12" spans="1:26" s="34" customFormat="1" ht="18">
      <c r="A12" s="70" t="s">
        <v>51</v>
      </c>
      <c r="B12" s="95">
        <v>54866.6</v>
      </c>
      <c r="C12" s="96">
        <v>53428</v>
      </c>
      <c r="D12" s="95">
        <v>11448.8</v>
      </c>
      <c r="E12" s="96">
        <v>12426.9</v>
      </c>
      <c r="F12" s="95">
        <v>23.8</v>
      </c>
      <c r="G12" s="96">
        <v>33.299999999999997</v>
      </c>
      <c r="H12" s="95">
        <v>66339.199999999997</v>
      </c>
      <c r="I12" s="96">
        <v>65888.2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s="34" customFormat="1" ht="18">
      <c r="A13" s="70" t="s">
        <v>52</v>
      </c>
      <c r="B13" s="95">
        <v>792.1</v>
      </c>
      <c r="C13" s="96">
        <v>1281.4000000000001</v>
      </c>
      <c r="D13" s="95">
        <v>315.10000000000002</v>
      </c>
      <c r="E13" s="96">
        <v>220.1</v>
      </c>
      <c r="F13" s="95">
        <v>0</v>
      </c>
      <c r="G13" s="96">
        <v>0</v>
      </c>
      <c r="H13" s="95">
        <v>1107.2</v>
      </c>
      <c r="I13" s="96">
        <v>1501.5</v>
      </c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s="25" customFormat="1" ht="18">
      <c r="A14" s="26" t="s">
        <v>53</v>
      </c>
      <c r="B14" s="95">
        <v>46.5</v>
      </c>
      <c r="C14" s="96">
        <v>631.70000000000005</v>
      </c>
      <c r="D14" s="95">
        <v>872.9</v>
      </c>
      <c r="E14" s="96">
        <v>874</v>
      </c>
      <c r="F14" s="95">
        <v>0</v>
      </c>
      <c r="G14" s="96">
        <v>0</v>
      </c>
      <c r="H14" s="95">
        <v>919.4</v>
      </c>
      <c r="I14" s="96">
        <v>1505.7</v>
      </c>
      <c r="K14" s="34"/>
    </row>
    <row r="15" spans="1:26" s="25" customFormat="1" ht="18">
      <c r="A15" s="26" t="s">
        <v>54</v>
      </c>
      <c r="B15" s="95">
        <v>753</v>
      </c>
      <c r="C15" s="96">
        <v>938.5</v>
      </c>
      <c r="D15" s="95">
        <v>294</v>
      </c>
      <c r="E15" s="96">
        <v>308.8</v>
      </c>
      <c r="F15" s="95">
        <v>4.4000000000000004</v>
      </c>
      <c r="G15" s="96">
        <v>5.8</v>
      </c>
      <c r="H15" s="95">
        <v>1051.5</v>
      </c>
      <c r="I15" s="96">
        <v>1253.0999999999999</v>
      </c>
    </row>
    <row r="16" spans="1:26" s="25" customFormat="1" ht="18">
      <c r="A16" s="26" t="s">
        <v>55</v>
      </c>
      <c r="B16" s="95">
        <v>2116.1</v>
      </c>
      <c r="C16" s="96">
        <v>2883.5</v>
      </c>
      <c r="D16" s="95">
        <v>383.2</v>
      </c>
      <c r="E16" s="96">
        <v>281</v>
      </c>
      <c r="F16" s="95">
        <v>-1423.8</v>
      </c>
      <c r="G16" s="96">
        <v>-1916.7</v>
      </c>
      <c r="H16" s="95">
        <v>1075.5</v>
      </c>
      <c r="I16" s="96">
        <v>1247.8</v>
      </c>
    </row>
    <row r="17" spans="1:11" s="25" customFormat="1" ht="18.600000000000001" thickBot="1">
      <c r="A17" s="29" t="s">
        <v>56</v>
      </c>
      <c r="B17" s="99">
        <v>112.2</v>
      </c>
      <c r="C17" s="105">
        <v>40.4</v>
      </c>
      <c r="D17" s="99">
        <v>0</v>
      </c>
      <c r="E17" s="105">
        <v>0</v>
      </c>
      <c r="F17" s="99">
        <v>0</v>
      </c>
      <c r="G17" s="105">
        <v>0</v>
      </c>
      <c r="H17" s="99">
        <v>112.2</v>
      </c>
      <c r="I17" s="105">
        <v>40.4</v>
      </c>
      <c r="K17" s="34"/>
    </row>
    <row r="18" spans="1:11" s="25" customFormat="1" ht="18" customHeight="1" thickBot="1">
      <c r="A18" s="30" t="s">
        <v>57</v>
      </c>
      <c r="B18" s="99">
        <v>58686.400000000001</v>
      </c>
      <c r="C18" s="106">
        <v>59203.4</v>
      </c>
      <c r="D18" s="99">
        <v>13314.1</v>
      </c>
      <c r="E18" s="106">
        <v>14110.9</v>
      </c>
      <c r="F18" s="99">
        <v>-1395.6</v>
      </c>
      <c r="G18" s="106">
        <v>-1877.6</v>
      </c>
      <c r="H18" s="101">
        <v>70604.899999999994</v>
      </c>
      <c r="I18" s="106">
        <v>71436.7</v>
      </c>
    </row>
    <row r="19" spans="1:11" s="25" customFormat="1" ht="13.8">
      <c r="B19" s="71"/>
      <c r="C19" s="71"/>
      <c r="D19" s="71"/>
      <c r="E19" s="71"/>
      <c r="F19" s="71"/>
      <c r="G19" s="71"/>
      <c r="H19" s="71"/>
      <c r="I19" s="71"/>
    </row>
    <row r="20" spans="1:11" s="25" customFormat="1" ht="39.75" customHeight="1">
      <c r="A20" s="40" t="s">
        <v>59</v>
      </c>
      <c r="B20" s="72"/>
      <c r="C20" s="71"/>
      <c r="D20" s="72"/>
      <c r="E20" s="71"/>
      <c r="F20" s="72"/>
      <c r="G20" s="71"/>
      <c r="H20" s="72"/>
      <c r="I20" s="71"/>
    </row>
    <row r="21" spans="1:11" s="25" customFormat="1" ht="25.2" customHeight="1" thickBot="1">
      <c r="A21" s="69" t="s">
        <v>17</v>
      </c>
      <c r="B21" s="103"/>
      <c r="C21" s="104"/>
      <c r="D21" s="103"/>
      <c r="E21" s="104"/>
      <c r="F21" s="103"/>
      <c r="G21" s="104"/>
      <c r="H21" s="103"/>
      <c r="I21" s="104"/>
    </row>
    <row r="22" spans="1:11" s="25" customFormat="1" ht="18.600000000000001" thickTop="1">
      <c r="A22" s="70" t="s">
        <v>60</v>
      </c>
      <c r="B22" s="95"/>
      <c r="C22" s="96"/>
      <c r="D22" s="95"/>
      <c r="E22" s="96"/>
      <c r="F22" s="95"/>
      <c r="G22" s="96"/>
      <c r="H22" s="95"/>
      <c r="I22" s="96"/>
    </row>
    <row r="23" spans="1:11" s="25" customFormat="1" ht="18">
      <c r="A23" s="70" t="s">
        <v>61</v>
      </c>
      <c r="B23" s="95">
        <v>38318.5</v>
      </c>
      <c r="C23" s="96">
        <v>39618.300000000003</v>
      </c>
      <c r="D23" s="95">
        <v>9107.2999999999993</v>
      </c>
      <c r="E23" s="96">
        <v>9299.2999999999993</v>
      </c>
      <c r="F23" s="95">
        <v>0</v>
      </c>
      <c r="G23" s="96">
        <v>0</v>
      </c>
      <c r="H23" s="95">
        <v>47425.8</v>
      </c>
      <c r="I23" s="96">
        <v>48917.599999999999</v>
      </c>
    </row>
    <row r="24" spans="1:11" s="25" customFormat="1" ht="18">
      <c r="A24" s="26" t="s">
        <v>62</v>
      </c>
      <c r="B24" s="95">
        <v>398.2</v>
      </c>
      <c r="C24" s="96">
        <v>448.5</v>
      </c>
      <c r="D24" s="95">
        <v>156.69999999999999</v>
      </c>
      <c r="E24" s="96">
        <v>207.8</v>
      </c>
      <c r="F24" s="95">
        <v>0</v>
      </c>
      <c r="G24" s="96">
        <v>0</v>
      </c>
      <c r="H24" s="95">
        <v>555</v>
      </c>
      <c r="I24" s="96">
        <v>656.3</v>
      </c>
    </row>
    <row r="25" spans="1:11" s="25" customFormat="1" ht="18">
      <c r="A25" s="26" t="s">
        <v>63</v>
      </c>
      <c r="B25" s="95">
        <v>620.29999999999995</v>
      </c>
      <c r="C25" s="96">
        <v>642.29999999999995</v>
      </c>
      <c r="D25" s="95">
        <v>22.8</v>
      </c>
      <c r="E25" s="96">
        <v>27.8</v>
      </c>
      <c r="F25" s="95">
        <v>3499.2</v>
      </c>
      <c r="G25" s="96">
        <v>3998.8</v>
      </c>
      <c r="H25" s="95">
        <v>4142.3</v>
      </c>
      <c r="I25" s="96">
        <v>4669</v>
      </c>
    </row>
    <row r="26" spans="1:11" s="25" customFormat="1" ht="18.600000000000001" thickBot="1">
      <c r="A26" s="29" t="s">
        <v>64</v>
      </c>
      <c r="B26" s="99">
        <v>2024.9</v>
      </c>
      <c r="C26" s="105">
        <v>1976.6</v>
      </c>
      <c r="D26" s="99">
        <v>2204.3000000000002</v>
      </c>
      <c r="E26" s="105">
        <v>2712.8</v>
      </c>
      <c r="F26" s="99">
        <v>-1407.4</v>
      </c>
      <c r="G26" s="105">
        <v>-1894.5</v>
      </c>
      <c r="H26" s="99">
        <v>2821.7</v>
      </c>
      <c r="I26" s="105">
        <v>2794.9</v>
      </c>
    </row>
    <row r="27" spans="1:11" s="25" customFormat="1" ht="18" customHeight="1" thickBot="1">
      <c r="A27" s="30" t="s">
        <v>67</v>
      </c>
      <c r="B27" s="99">
        <v>41361.800000000003</v>
      </c>
      <c r="C27" s="106">
        <v>42685.599999999999</v>
      </c>
      <c r="D27" s="99">
        <v>11491.1</v>
      </c>
      <c r="E27" s="106">
        <v>12247.7</v>
      </c>
      <c r="F27" s="99">
        <v>2091.8000000000002</v>
      </c>
      <c r="G27" s="106">
        <v>2104.3000000000002</v>
      </c>
      <c r="H27" s="99">
        <v>54944.800000000003</v>
      </c>
      <c r="I27" s="106">
        <v>57037.7</v>
      </c>
    </row>
    <row r="29" spans="1:11">
      <c r="A29" s="4"/>
    </row>
  </sheetData>
  <pageMargins left="0.70866141732283505" right="0.70866141732283505" top="0.78740157480314998" bottom="0.78740157480314998" header="0.31496062992126" footer="0.31496062992126"/>
  <pageSetup paperSize="9" scale="6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K30"/>
  <sheetViews>
    <sheetView showGridLines="0" zoomScaleNormal="100" workbookViewId="0"/>
  </sheetViews>
  <sheetFormatPr defaultColWidth="11.44140625" defaultRowHeight="13.2"/>
  <cols>
    <col min="1" max="1" width="65.77734375" style="11" customWidth="1"/>
    <col min="2" max="9" width="20.6640625" style="2" customWidth="1"/>
    <col min="10" max="16384" width="11.44140625" style="12"/>
  </cols>
  <sheetData>
    <row r="1" spans="1:11" ht="33" customHeight="1" thickBot="1">
      <c r="A1" s="14" t="s">
        <v>15</v>
      </c>
      <c r="B1" s="15"/>
      <c r="C1" s="15"/>
      <c r="D1" s="14"/>
      <c r="E1" s="15"/>
      <c r="F1" s="15"/>
      <c r="G1" s="14"/>
      <c r="H1" s="15"/>
      <c r="I1" s="15"/>
    </row>
    <row r="2" spans="1:11" ht="20.399999999999999">
      <c r="A2" s="1"/>
    </row>
    <row r="3" spans="1:11" s="73" customFormat="1" ht="13.8">
      <c r="A3" s="3"/>
      <c r="B3" s="25"/>
      <c r="C3" s="25"/>
      <c r="D3" s="25"/>
      <c r="E3" s="25"/>
      <c r="F3" s="25"/>
      <c r="G3" s="25"/>
      <c r="H3" s="25"/>
      <c r="I3" s="25"/>
    </row>
    <row r="4" spans="1:11" s="25" customFormat="1" ht="20.100000000000001" customHeight="1" thickBot="1">
      <c r="A4" s="22" t="s">
        <v>16</v>
      </c>
      <c r="B4" s="22" t="s">
        <v>40</v>
      </c>
      <c r="C4" s="22"/>
      <c r="D4" s="22" t="s">
        <v>41</v>
      </c>
      <c r="E4" s="22"/>
      <c r="F4" s="22" t="s">
        <v>42</v>
      </c>
      <c r="G4" s="22"/>
      <c r="H4" s="22" t="s">
        <v>43</v>
      </c>
      <c r="I4" s="22"/>
    </row>
    <row r="5" spans="1:11" s="25" customFormat="1" ht="19.2" thickTop="1" thickBot="1">
      <c r="A5" s="69" t="s">
        <v>17</v>
      </c>
      <c r="B5" s="64" t="s">
        <v>9</v>
      </c>
      <c r="C5" s="63" t="s">
        <v>10</v>
      </c>
      <c r="D5" s="64" t="s">
        <v>9</v>
      </c>
      <c r="E5" s="63" t="s">
        <v>10</v>
      </c>
      <c r="F5" s="64" t="s">
        <v>9</v>
      </c>
      <c r="G5" s="63" t="s">
        <v>10</v>
      </c>
      <c r="H5" s="64" t="s">
        <v>9</v>
      </c>
      <c r="I5" s="63" t="s">
        <v>10</v>
      </c>
    </row>
    <row r="6" spans="1:11" s="73" customFormat="1" ht="18.600000000000001" thickTop="1">
      <c r="A6" s="35" t="s">
        <v>18</v>
      </c>
      <c r="B6" s="65">
        <v>18770.473311999998</v>
      </c>
      <c r="C6" s="43">
        <v>18664.743604357162</v>
      </c>
      <c r="D6" s="65">
        <v>8015.496682</v>
      </c>
      <c r="E6" s="43">
        <v>7714.5354937892598</v>
      </c>
      <c r="F6" s="65">
        <v>0</v>
      </c>
      <c r="G6" s="43">
        <v>-2.9504299163818359E-11</v>
      </c>
      <c r="H6" s="65">
        <v>26785.969994999999</v>
      </c>
      <c r="I6" s="43">
        <v>26379.279098146395</v>
      </c>
    </row>
    <row r="7" spans="1:11" s="73" customFormat="1" ht="18">
      <c r="A7" s="35" t="s">
        <v>19</v>
      </c>
      <c r="B7" s="65">
        <v>14468.280500999999</v>
      </c>
      <c r="C7" s="43">
        <v>14893.278385028712</v>
      </c>
      <c r="D7" s="65">
        <v>7093.050937</v>
      </c>
      <c r="E7" s="43">
        <v>6804.8696233410501</v>
      </c>
      <c r="F7" s="65">
        <v>0</v>
      </c>
      <c r="G7" s="43">
        <v>6.7930668592453007E-11</v>
      </c>
      <c r="H7" s="65">
        <v>21561.331438000001</v>
      </c>
      <c r="I7" s="43">
        <v>21698.148008369826</v>
      </c>
    </row>
    <row r="8" spans="1:11" s="73" customFormat="1" ht="18">
      <c r="A8" s="66" t="s">
        <v>20</v>
      </c>
      <c r="B8" s="67">
        <v>4302.1928109999999</v>
      </c>
      <c r="C8" s="68">
        <v>3771.4652193284492</v>
      </c>
      <c r="D8" s="67">
        <v>922.44574499999999</v>
      </c>
      <c r="E8" s="68">
        <v>909.66587044820972</v>
      </c>
      <c r="F8" s="67">
        <v>0</v>
      </c>
      <c r="G8" s="68">
        <v>-9.7434967756271367E-11</v>
      </c>
      <c r="H8" s="67">
        <v>5224.6385570000002</v>
      </c>
      <c r="I8" s="68">
        <v>4681.1310897765698</v>
      </c>
      <c r="K8" s="74"/>
    </row>
    <row r="9" spans="1:11" s="73" customFormat="1" ht="18">
      <c r="A9" s="35" t="s">
        <v>21</v>
      </c>
      <c r="B9" s="65">
        <v>2598.0973990000002</v>
      </c>
      <c r="C9" s="43">
        <v>2778.4213542717266</v>
      </c>
      <c r="D9" s="65">
        <v>902.76123199999995</v>
      </c>
      <c r="E9" s="43">
        <v>565.33889199838438</v>
      </c>
      <c r="F9" s="65">
        <v>0</v>
      </c>
      <c r="G9" s="43">
        <v>2.7567148208618164E-12</v>
      </c>
      <c r="H9" s="65">
        <v>3500.8586300000002</v>
      </c>
      <c r="I9" s="43">
        <v>3343.7602462701134</v>
      </c>
      <c r="K9" s="74"/>
    </row>
    <row r="10" spans="1:11" s="73" customFormat="1" ht="18">
      <c r="A10" s="35" t="s">
        <v>22</v>
      </c>
      <c r="B10" s="65">
        <v>888.95072400000004</v>
      </c>
      <c r="C10" s="43">
        <v>1142.5694824375455</v>
      </c>
      <c r="D10" s="65">
        <v>883.36034700000005</v>
      </c>
      <c r="E10" s="43">
        <v>538.5964814497728</v>
      </c>
      <c r="F10" s="65">
        <v>0</v>
      </c>
      <c r="G10" s="43">
        <v>4.470348358154297E-14</v>
      </c>
      <c r="H10" s="65">
        <v>1772.3110710000001</v>
      </c>
      <c r="I10" s="43">
        <v>1681.1659638873195</v>
      </c>
      <c r="K10" s="74"/>
    </row>
    <row r="11" spans="1:11" s="73" customFormat="1" ht="18">
      <c r="A11" s="66" t="s">
        <v>23</v>
      </c>
      <c r="B11" s="67">
        <v>-1709.146675</v>
      </c>
      <c r="C11" s="68">
        <v>-1635.8518718341811</v>
      </c>
      <c r="D11" s="67">
        <v>-19.400884999999999</v>
      </c>
      <c r="E11" s="68">
        <v>-26.74241054861152</v>
      </c>
      <c r="F11" s="67">
        <v>0</v>
      </c>
      <c r="G11" s="68">
        <v>-2.7120113372802735E-12</v>
      </c>
      <c r="H11" s="67">
        <v>-1728.5475590000001</v>
      </c>
      <c r="I11" s="68">
        <v>-1662.5942823827938</v>
      </c>
    </row>
    <row r="12" spans="1:11" s="73" customFormat="1" ht="18">
      <c r="A12" s="66" t="s">
        <v>24</v>
      </c>
      <c r="B12" s="67">
        <v>2593.0461369999998</v>
      </c>
      <c r="C12" s="68">
        <v>2135.6133474942681</v>
      </c>
      <c r="D12" s="67">
        <v>903.04486099999997</v>
      </c>
      <c r="E12" s="68">
        <v>882.92345989959824</v>
      </c>
      <c r="F12" s="67">
        <v>0</v>
      </c>
      <c r="G12" s="68">
        <v>-1.0014697909355164E-10</v>
      </c>
      <c r="H12" s="67">
        <v>3496.0909969999998</v>
      </c>
      <c r="I12" s="68">
        <v>3018.5368073937757</v>
      </c>
      <c r="K12" s="74"/>
    </row>
    <row r="13" spans="1:11" s="73" customFormat="1" ht="18">
      <c r="A13" s="35" t="s">
        <v>25</v>
      </c>
      <c r="B13" s="65">
        <v>-1173.2871950000001</v>
      </c>
      <c r="C13" s="43">
        <v>-944.69674028416853</v>
      </c>
      <c r="D13" s="65">
        <v>-189.98257100000001</v>
      </c>
      <c r="E13" s="43">
        <v>-170.34415451987647</v>
      </c>
      <c r="F13" s="65">
        <v>0</v>
      </c>
      <c r="G13" s="43">
        <v>-4.9583613872528074E-12</v>
      </c>
      <c r="H13" s="65">
        <v>-1363.2697659999999</v>
      </c>
      <c r="I13" s="43">
        <v>-1115.0408948040495</v>
      </c>
      <c r="K13" s="74"/>
    </row>
    <row r="14" spans="1:11" s="73" customFormat="1" ht="18">
      <c r="A14" s="35" t="s">
        <v>26</v>
      </c>
      <c r="B14" s="65">
        <v>1301.018894</v>
      </c>
      <c r="C14" s="43">
        <v>1607.339032636587</v>
      </c>
      <c r="D14" s="65">
        <v>370.47837900000002</v>
      </c>
      <c r="E14" s="43">
        <v>396.14155882692688</v>
      </c>
      <c r="F14" s="65">
        <v>1.3693599999999999</v>
      </c>
      <c r="G14" s="43">
        <v>1.5965705917856916</v>
      </c>
      <c r="H14" s="65">
        <v>1672.8666330000001</v>
      </c>
      <c r="I14" s="43">
        <v>2005.0771620553007</v>
      </c>
      <c r="K14" s="74"/>
    </row>
    <row r="15" spans="1:11" s="73" customFormat="1" ht="18">
      <c r="A15" s="35" t="s">
        <v>27</v>
      </c>
      <c r="B15" s="65"/>
      <c r="C15" s="43"/>
      <c r="D15" s="65"/>
      <c r="E15" s="43"/>
      <c r="F15" s="65"/>
      <c r="G15" s="43"/>
      <c r="H15" s="65"/>
      <c r="I15" s="43"/>
      <c r="J15" s="75"/>
    </row>
    <row r="16" spans="1:11" s="73" customFormat="1" ht="18">
      <c r="A16" s="76" t="s">
        <v>28</v>
      </c>
      <c r="B16" s="65">
        <v>-86.587541999999999</v>
      </c>
      <c r="C16" s="43">
        <v>-101.50456690838732</v>
      </c>
      <c r="D16" s="65">
        <v>0.84552300000000002</v>
      </c>
      <c r="E16" s="43">
        <v>3.3958460633851</v>
      </c>
      <c r="F16" s="65">
        <v>7.9744999999999996E-2</v>
      </c>
      <c r="G16" s="43">
        <v>-0.16263228624499715</v>
      </c>
      <c r="H16" s="65">
        <v>-85.662272999999999</v>
      </c>
      <c r="I16" s="43">
        <v>-98.27135313124721</v>
      </c>
    </row>
    <row r="17" spans="1:11" s="73" customFormat="1" ht="18">
      <c r="A17" s="76" t="s">
        <v>29</v>
      </c>
      <c r="B17" s="65">
        <v>-16.125411</v>
      </c>
      <c r="C17" s="43">
        <v>-38.548226760291385</v>
      </c>
      <c r="D17" s="65">
        <v>38.508232999999997</v>
      </c>
      <c r="E17" s="43">
        <v>41.292019661959777</v>
      </c>
      <c r="F17" s="65">
        <v>0</v>
      </c>
      <c r="G17" s="43">
        <v>-9.2387323896400626E-7</v>
      </c>
      <c r="H17" s="65">
        <v>22.382822000000001</v>
      </c>
      <c r="I17" s="43">
        <v>2.7437919777951842</v>
      </c>
    </row>
    <row r="18" spans="1:11" s="73" customFormat="1" ht="18">
      <c r="A18" s="76" t="s">
        <v>30</v>
      </c>
      <c r="B18" s="65">
        <v>2.3771200000000001</v>
      </c>
      <c r="C18" s="43">
        <v>63.825542316878426</v>
      </c>
      <c r="D18" s="65">
        <v>-35.601488000000003</v>
      </c>
      <c r="E18" s="43">
        <v>-36.379936357507397</v>
      </c>
      <c r="F18" s="65">
        <v>0</v>
      </c>
      <c r="G18" s="43">
        <v>0</v>
      </c>
      <c r="H18" s="65">
        <v>-33.224367000000001</v>
      </c>
      <c r="I18" s="43">
        <v>27.445605959371022</v>
      </c>
    </row>
    <row r="19" spans="1:11" s="73" customFormat="1" ht="18">
      <c r="A19" s="35" t="s">
        <v>31</v>
      </c>
      <c r="B19" s="65">
        <v>232.778817</v>
      </c>
      <c r="C19" s="43">
        <v>-142.96726132858009</v>
      </c>
      <c r="D19" s="65">
        <v>10.399666</v>
      </c>
      <c r="E19" s="43">
        <v>34.952873170850538</v>
      </c>
      <c r="F19" s="65">
        <v>1.9913E-2</v>
      </c>
      <c r="G19" s="43">
        <v>-1.9926442554108945E-2</v>
      </c>
      <c r="H19" s="65">
        <v>243.198396</v>
      </c>
      <c r="I19" s="43">
        <v>-108.03431460028359</v>
      </c>
      <c r="K19" s="74"/>
    </row>
    <row r="20" spans="1:11" s="73" customFormat="1" ht="18">
      <c r="A20" s="35" t="s">
        <v>32</v>
      </c>
      <c r="B20" s="65">
        <v>-318.22506099999998</v>
      </c>
      <c r="C20" s="43">
        <v>-268.03383992278435</v>
      </c>
      <c r="D20" s="65">
        <v>-207.89005599999999</v>
      </c>
      <c r="E20" s="43">
        <v>-209.75851794703576</v>
      </c>
      <c r="F20" s="65">
        <v>-15.113969000000001</v>
      </c>
      <c r="G20" s="43">
        <v>-5.1401333747046767</v>
      </c>
      <c r="H20" s="65">
        <v>-541.22908600000005</v>
      </c>
      <c r="I20" s="43">
        <v>-482.93249124452473</v>
      </c>
      <c r="K20" s="74"/>
    </row>
    <row r="21" spans="1:11" s="73" customFormat="1" ht="18">
      <c r="A21" s="66" t="s">
        <v>33</v>
      </c>
      <c r="B21" s="67">
        <v>2635.3315910000001</v>
      </c>
      <c r="C21" s="68">
        <v>2387.2545385953226</v>
      </c>
      <c r="D21" s="67">
        <v>886.05027900000005</v>
      </c>
      <c r="E21" s="68">
        <v>933.91521943046337</v>
      </c>
      <c r="F21" s="67">
        <v>-13.724696</v>
      </c>
      <c r="G21" s="68">
        <v>-3.5634892255781994</v>
      </c>
      <c r="H21" s="67">
        <v>3507.6571739999999</v>
      </c>
      <c r="I21" s="68">
        <v>3317.6062688002185</v>
      </c>
      <c r="J21" s="77"/>
      <c r="K21" s="74"/>
    </row>
    <row r="22" spans="1:11" s="73" customFormat="1" ht="18">
      <c r="A22" s="35" t="s">
        <v>34</v>
      </c>
      <c r="B22" s="65">
        <v>-2.0648680000000001</v>
      </c>
      <c r="C22" s="43">
        <v>-2.2194908089247849</v>
      </c>
      <c r="D22" s="65">
        <v>-0.75557200000000002</v>
      </c>
      <c r="E22" s="43">
        <v>-0.89436959329685906</v>
      </c>
      <c r="F22" s="65">
        <v>-92.039527000000007</v>
      </c>
      <c r="G22" s="43">
        <v>-101.21173103575541</v>
      </c>
      <c r="H22" s="65">
        <v>-94.859966999999997</v>
      </c>
      <c r="I22" s="43">
        <v>-104.32559143797707</v>
      </c>
    </row>
    <row r="23" spans="1:11" s="73" customFormat="1" ht="18">
      <c r="A23" s="66" t="s">
        <v>35</v>
      </c>
      <c r="B23" s="67">
        <v>2633.2667230000002</v>
      </c>
      <c r="C23" s="68">
        <v>2385.0350477863981</v>
      </c>
      <c r="D23" s="67">
        <v>885.29470700000002</v>
      </c>
      <c r="E23" s="68">
        <v>933.02084983716645</v>
      </c>
      <c r="F23" s="67">
        <v>-105.764223</v>
      </c>
      <c r="G23" s="68">
        <v>-104.77522026133362</v>
      </c>
      <c r="H23" s="67">
        <v>3412.7972070000001</v>
      </c>
      <c r="I23" s="68">
        <v>3213.2806773622419</v>
      </c>
      <c r="J23" s="77"/>
      <c r="K23" s="74"/>
    </row>
    <row r="24" spans="1:11" s="73" customFormat="1" ht="18">
      <c r="A24" s="35" t="s">
        <v>36</v>
      </c>
      <c r="B24" s="65"/>
      <c r="C24" s="43"/>
      <c r="D24" s="65"/>
      <c r="E24" s="43"/>
      <c r="F24" s="65"/>
      <c r="G24" s="43"/>
      <c r="H24" s="65">
        <v>-645.34279000000004</v>
      </c>
      <c r="I24" s="43">
        <v>-816.51718896093769</v>
      </c>
    </row>
    <row r="25" spans="1:11" s="73" customFormat="1" ht="18">
      <c r="A25" s="66" t="s">
        <v>37</v>
      </c>
      <c r="B25" s="67"/>
      <c r="C25" s="68"/>
      <c r="D25" s="67"/>
      <c r="E25" s="68"/>
      <c r="F25" s="67"/>
      <c r="G25" s="68"/>
      <c r="H25" s="67">
        <v>2767.4544169999999</v>
      </c>
      <c r="I25" s="68">
        <v>2396.7634884013041</v>
      </c>
      <c r="J25" s="77"/>
    </row>
    <row r="26" spans="1:11" s="73" customFormat="1" ht="18">
      <c r="A26" s="35" t="s">
        <v>27</v>
      </c>
      <c r="B26" s="65"/>
      <c r="C26" s="43"/>
      <c r="D26" s="65"/>
      <c r="E26" s="43"/>
      <c r="F26" s="65"/>
      <c r="G26" s="43"/>
      <c r="H26" s="65"/>
      <c r="I26" s="43"/>
      <c r="J26" s="75"/>
    </row>
    <row r="27" spans="1:11" s="73" customFormat="1" ht="18">
      <c r="A27" s="76" t="s">
        <v>38</v>
      </c>
      <c r="B27" s="65"/>
      <c r="C27" s="43"/>
      <c r="D27" s="65"/>
      <c r="E27" s="43"/>
      <c r="F27" s="65"/>
      <c r="G27" s="43"/>
      <c r="H27" s="65">
        <v>125.99181900000001</v>
      </c>
      <c r="I27" s="43">
        <v>68.074232380170841</v>
      </c>
      <c r="J27" s="78"/>
      <c r="K27" s="74"/>
    </row>
    <row r="28" spans="1:11" s="73" customFormat="1" ht="18" customHeight="1">
      <c r="A28" s="66" t="s">
        <v>39</v>
      </c>
      <c r="B28" s="67"/>
      <c r="C28" s="68"/>
      <c r="D28" s="67"/>
      <c r="E28" s="68"/>
      <c r="F28" s="67"/>
      <c r="G28" s="68"/>
      <c r="H28" s="67">
        <v>2641.4625980000001</v>
      </c>
      <c r="I28" s="68">
        <v>2328.6892560211336</v>
      </c>
      <c r="J28" s="77"/>
    </row>
    <row r="30" spans="1:11">
      <c r="A30" s="4"/>
      <c r="K30" s="13"/>
    </row>
  </sheetData>
  <pageMargins left="0.70866141732283505" right="0.70866141732283505" top="0.78740157480314998" bottom="0.78740157480314998" header="0.31496062992126" footer="0.31496062992126"/>
  <pageSetup paperSize="9" scale="5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K30"/>
  <sheetViews>
    <sheetView showGridLines="0" zoomScaleNormal="100" workbookViewId="0"/>
  </sheetViews>
  <sheetFormatPr defaultColWidth="11.44140625" defaultRowHeight="13.2"/>
  <cols>
    <col min="1" max="1" width="65.77734375" style="11" customWidth="1"/>
    <col min="2" max="9" width="20.6640625" style="11" customWidth="1"/>
    <col min="10" max="16384" width="11.44140625" style="12"/>
  </cols>
  <sheetData>
    <row r="1" spans="1:11" ht="33" customHeight="1" thickBot="1">
      <c r="A1" s="14" t="s">
        <v>15</v>
      </c>
      <c r="B1" s="15"/>
      <c r="C1" s="15"/>
      <c r="D1" s="14"/>
      <c r="E1" s="15"/>
      <c r="F1" s="15"/>
      <c r="G1" s="14"/>
      <c r="H1" s="15"/>
      <c r="I1" s="15"/>
    </row>
    <row r="2" spans="1:11" ht="20.399999999999999">
      <c r="A2" s="1"/>
    </row>
    <row r="3" spans="1:11" ht="13.8">
      <c r="A3" s="3"/>
    </row>
    <row r="4" spans="1:11" s="25" customFormat="1" ht="20.100000000000001" customHeight="1" thickBot="1">
      <c r="A4" s="22" t="s">
        <v>16</v>
      </c>
      <c r="B4" s="22" t="s">
        <v>40</v>
      </c>
      <c r="C4" s="22"/>
      <c r="D4" s="22" t="s">
        <v>41</v>
      </c>
      <c r="E4" s="22"/>
      <c r="F4" s="22" t="s">
        <v>42</v>
      </c>
      <c r="G4" s="22"/>
      <c r="H4" s="22" t="s">
        <v>43</v>
      </c>
      <c r="I4" s="22"/>
    </row>
    <row r="5" spans="1:11" s="25" customFormat="1" ht="19.2" thickTop="1" thickBot="1">
      <c r="A5" s="69" t="s">
        <v>17</v>
      </c>
      <c r="B5" s="64" t="s">
        <v>11</v>
      </c>
      <c r="C5" s="63" t="s">
        <v>12</v>
      </c>
      <c r="D5" s="64" t="s">
        <v>11</v>
      </c>
      <c r="E5" s="63" t="s">
        <v>12</v>
      </c>
      <c r="F5" s="64" t="s">
        <v>11</v>
      </c>
      <c r="G5" s="63" t="s">
        <v>12</v>
      </c>
      <c r="H5" s="64" t="s">
        <v>11</v>
      </c>
      <c r="I5" s="63" t="s">
        <v>12</v>
      </c>
    </row>
    <row r="6" spans="1:11" s="73" customFormat="1" ht="18.600000000000001" thickTop="1">
      <c r="A6" s="35" t="s">
        <v>18</v>
      </c>
      <c r="B6" s="65">
        <v>4838.5260360653365</v>
      </c>
      <c r="C6" s="43">
        <v>4725.6811282255112</v>
      </c>
      <c r="D6" s="65">
        <v>2236.7995113881379</v>
      </c>
      <c r="E6" s="43">
        <v>1952.4541420435085</v>
      </c>
      <c r="F6" s="65">
        <v>4.1648745536804202E-11</v>
      </c>
      <c r="G6" s="43">
        <v>1.055002212524414E-11</v>
      </c>
      <c r="H6" s="65">
        <v>7075.3255484535175</v>
      </c>
      <c r="I6" s="43">
        <v>6678.1352702690356</v>
      </c>
    </row>
    <row r="7" spans="1:11" s="73" customFormat="1" ht="18">
      <c r="A7" s="35" t="s">
        <v>19</v>
      </c>
      <c r="B7" s="65">
        <v>3070.4959149693468</v>
      </c>
      <c r="C7" s="43">
        <v>3545.8813816540146</v>
      </c>
      <c r="D7" s="65">
        <v>2007.1078931787854</v>
      </c>
      <c r="E7" s="43">
        <v>1713.0724915907306</v>
      </c>
      <c r="F7" s="65">
        <v>7.9121258750092236E-11</v>
      </c>
      <c r="G7" s="43">
        <v>9.7885145805776118E-11</v>
      </c>
      <c r="H7" s="65">
        <v>5077.6038081482102</v>
      </c>
      <c r="I7" s="43">
        <v>5258.9538732448409</v>
      </c>
    </row>
    <row r="8" spans="1:11" s="73" customFormat="1" ht="18">
      <c r="A8" s="66" t="s">
        <v>20</v>
      </c>
      <c r="B8" s="67">
        <v>1768.0301210959892</v>
      </c>
      <c r="C8" s="68">
        <v>1179.7997465714971</v>
      </c>
      <c r="D8" s="67">
        <v>229.6916182093525</v>
      </c>
      <c r="E8" s="68">
        <v>239.38165045277788</v>
      </c>
      <c r="F8" s="67">
        <v>-3.747251321328804E-11</v>
      </c>
      <c r="G8" s="68">
        <v>-8.7335123680531973E-11</v>
      </c>
      <c r="H8" s="67">
        <v>1997.7217403053073</v>
      </c>
      <c r="I8" s="68">
        <v>1419.1813970241947</v>
      </c>
      <c r="K8" s="74"/>
    </row>
    <row r="9" spans="1:11" s="73" customFormat="1" ht="18">
      <c r="A9" s="35" t="s">
        <v>21</v>
      </c>
      <c r="B9" s="65">
        <v>937.32230322624162</v>
      </c>
      <c r="C9" s="43">
        <v>879.91231185005336</v>
      </c>
      <c r="D9" s="65">
        <v>299.21682714470671</v>
      </c>
      <c r="E9" s="43">
        <v>111.34906737392116</v>
      </c>
      <c r="F9" s="65">
        <v>7.4803854204219527E-12</v>
      </c>
      <c r="G9" s="43">
        <v>2.8265640139579772E-12</v>
      </c>
      <c r="H9" s="65">
        <v>1236.5391293709565</v>
      </c>
      <c r="I9" s="43">
        <v>768.56324447613622</v>
      </c>
      <c r="K9" s="74"/>
    </row>
    <row r="10" spans="1:11" s="73" customFormat="1" ht="18">
      <c r="A10" s="35" t="s">
        <v>22</v>
      </c>
      <c r="B10" s="65">
        <v>45.435762618988157</v>
      </c>
      <c r="C10" s="43">
        <v>374.32941403763499</v>
      </c>
      <c r="D10" s="65">
        <v>301.28694213485346</v>
      </c>
      <c r="E10" s="43">
        <v>-136.16486448193228</v>
      </c>
      <c r="F10" s="65">
        <v>-3.189779818058014E-12</v>
      </c>
      <c r="G10" s="43">
        <v>2.9057264328002929E-12</v>
      </c>
      <c r="H10" s="65">
        <v>346.72270475383829</v>
      </c>
      <c r="I10" s="43">
        <v>238.16454955570674</v>
      </c>
      <c r="K10" s="74"/>
    </row>
    <row r="11" spans="1:11" s="73" customFormat="1" ht="18">
      <c r="A11" s="66" t="s">
        <v>23</v>
      </c>
      <c r="B11" s="67">
        <v>-891.88654060725344</v>
      </c>
      <c r="C11" s="68">
        <v>-505.5828978124182</v>
      </c>
      <c r="D11" s="67">
        <v>2.0701149901467564</v>
      </c>
      <c r="E11" s="68">
        <v>-24.815797108011125</v>
      </c>
      <c r="F11" s="67">
        <v>-1.0670165238479968E-11</v>
      </c>
      <c r="G11" s="68">
        <v>7.916241884231568E-14</v>
      </c>
      <c r="H11" s="67">
        <v>-889.81642461711817</v>
      </c>
      <c r="I11" s="68">
        <v>-530.39869492042942</v>
      </c>
    </row>
    <row r="12" spans="1:11" s="73" customFormat="1" ht="18">
      <c r="A12" s="66" t="s">
        <v>24</v>
      </c>
      <c r="B12" s="67">
        <v>876.14358148873566</v>
      </c>
      <c r="C12" s="68">
        <v>674.21684875907874</v>
      </c>
      <c r="D12" s="67">
        <v>231.76173419949924</v>
      </c>
      <c r="E12" s="68">
        <v>214.56585334476674</v>
      </c>
      <c r="F12" s="67">
        <v>-4.8142678451768009E-11</v>
      </c>
      <c r="G12" s="68">
        <v>-8.7255961261689669E-11</v>
      </c>
      <c r="H12" s="67">
        <v>1107.9053146881895</v>
      </c>
      <c r="I12" s="68">
        <v>888.78270210376525</v>
      </c>
      <c r="K12" s="74"/>
    </row>
    <row r="13" spans="1:11" s="73" customFormat="1" ht="18">
      <c r="A13" s="35" t="s">
        <v>25</v>
      </c>
      <c r="B13" s="65">
        <v>-310.21652833630873</v>
      </c>
      <c r="C13" s="43">
        <v>-278.97086874194861</v>
      </c>
      <c r="D13" s="65">
        <v>-45.245640267965349</v>
      </c>
      <c r="E13" s="43">
        <v>-52.483507289348601</v>
      </c>
      <c r="F13" s="65">
        <v>5.0067901611328122E-12</v>
      </c>
      <c r="G13" s="43">
        <v>-6.0312449932098389E-12</v>
      </c>
      <c r="H13" s="65">
        <v>-355.46216860426881</v>
      </c>
      <c r="I13" s="43">
        <v>-331.45437603130267</v>
      </c>
      <c r="K13" s="74"/>
    </row>
    <row r="14" spans="1:11" s="73" customFormat="1" ht="18">
      <c r="A14" s="35" t="s">
        <v>26</v>
      </c>
      <c r="B14" s="65">
        <v>238.52704829425144</v>
      </c>
      <c r="C14" s="43">
        <v>460.92080346256637</v>
      </c>
      <c r="D14" s="65">
        <v>88.63237107323485</v>
      </c>
      <c r="E14" s="43">
        <v>98.113075528619348</v>
      </c>
      <c r="F14" s="65">
        <v>0.21321296458737971</v>
      </c>
      <c r="G14" s="43">
        <v>0.60701442915133341</v>
      </c>
      <c r="H14" s="65">
        <v>327.37263233207347</v>
      </c>
      <c r="I14" s="43">
        <v>559.64089342033867</v>
      </c>
      <c r="K14" s="74"/>
    </row>
    <row r="15" spans="1:11" s="73" customFormat="1" ht="18">
      <c r="A15" s="35" t="s">
        <v>27</v>
      </c>
      <c r="B15" s="65"/>
      <c r="C15" s="43"/>
      <c r="D15" s="65"/>
      <c r="E15" s="43"/>
      <c r="F15" s="65"/>
      <c r="G15" s="43"/>
      <c r="H15" s="65"/>
      <c r="I15" s="43"/>
      <c r="J15" s="75"/>
    </row>
    <row r="16" spans="1:11" s="73" customFormat="1" ht="18">
      <c r="A16" s="76" t="s">
        <v>28</v>
      </c>
      <c r="B16" s="65">
        <v>-26.108313412437052</v>
      </c>
      <c r="C16" s="43">
        <v>-5.2047941415953334</v>
      </c>
      <c r="D16" s="65">
        <v>0.61246420406666402</v>
      </c>
      <c r="E16" s="43">
        <v>1.1791882247046903</v>
      </c>
      <c r="F16" s="65">
        <v>9.8427172532584528E-4</v>
      </c>
      <c r="G16" s="43">
        <v>-0.14970543196437727</v>
      </c>
      <c r="H16" s="65">
        <v>-25.494863936645061</v>
      </c>
      <c r="I16" s="43">
        <v>-4.1753113488550033</v>
      </c>
    </row>
    <row r="17" spans="1:11" s="73" customFormat="1" ht="18">
      <c r="A17" s="76" t="s">
        <v>29</v>
      </c>
      <c r="B17" s="65">
        <v>-18.829057667985218</v>
      </c>
      <c r="C17" s="43">
        <v>20.808685690150746</v>
      </c>
      <c r="D17" s="65">
        <v>7.1541916001191286</v>
      </c>
      <c r="E17" s="43">
        <v>0.28885246464002134</v>
      </c>
      <c r="F17" s="65">
        <v>-2.7939677238464356E-14</v>
      </c>
      <c r="G17" s="43">
        <v>-9.2387339216656987E-7</v>
      </c>
      <c r="H17" s="65">
        <v>-11.674866067866102</v>
      </c>
      <c r="I17" s="43">
        <v>21.097537230917446</v>
      </c>
    </row>
    <row r="18" spans="1:11" s="73" customFormat="1" ht="18">
      <c r="A18" s="76" t="s">
        <v>30</v>
      </c>
      <c r="B18" s="65">
        <v>1.485221141394405</v>
      </c>
      <c r="C18" s="43">
        <v>-0.19019672650262714</v>
      </c>
      <c r="D18" s="65">
        <v>-2.8763139422679989</v>
      </c>
      <c r="E18" s="43">
        <v>6.8973420783556998</v>
      </c>
      <c r="F18" s="65">
        <v>0</v>
      </c>
      <c r="G18" s="43">
        <v>0</v>
      </c>
      <c r="H18" s="65">
        <v>-1.3910918008735813</v>
      </c>
      <c r="I18" s="43">
        <v>6.7071453518530726</v>
      </c>
    </row>
    <row r="19" spans="1:11" s="73" customFormat="1" ht="18">
      <c r="A19" s="35" t="s">
        <v>31</v>
      </c>
      <c r="B19" s="65">
        <v>13.448049310950219</v>
      </c>
      <c r="C19" s="43">
        <v>-154.55019511471025</v>
      </c>
      <c r="D19" s="65">
        <v>13.242351929592234</v>
      </c>
      <c r="E19" s="43">
        <v>14.271253111117046</v>
      </c>
      <c r="F19" s="65">
        <v>-1.2040815804246813E-3</v>
      </c>
      <c r="G19" s="43">
        <v>-3.3102235435083657E-2</v>
      </c>
      <c r="H19" s="65">
        <v>26.689197158961118</v>
      </c>
      <c r="I19" s="43">
        <v>-140.31204423902767</v>
      </c>
      <c r="K19" s="74"/>
    </row>
    <row r="20" spans="1:11" s="73" customFormat="1" ht="18">
      <c r="A20" s="35" t="s">
        <v>32</v>
      </c>
      <c r="B20" s="65">
        <v>-50.892296027607529</v>
      </c>
      <c r="C20" s="43">
        <v>-51.177009981092304</v>
      </c>
      <c r="D20" s="65">
        <v>-47.633199938909264</v>
      </c>
      <c r="E20" s="43">
        <v>-56.736917294113042</v>
      </c>
      <c r="F20" s="65">
        <v>-0.50875667541957093</v>
      </c>
      <c r="G20" s="43">
        <v>0.64631448182981743</v>
      </c>
      <c r="H20" s="65">
        <v>-99.034252641936362</v>
      </c>
      <c r="I20" s="43">
        <v>-107.26761279337555</v>
      </c>
      <c r="K20" s="74"/>
    </row>
    <row r="21" spans="1:11" s="73" customFormat="1" ht="18">
      <c r="A21" s="66" t="s">
        <v>33</v>
      </c>
      <c r="B21" s="67">
        <v>767.00985373002129</v>
      </c>
      <c r="C21" s="68">
        <v>650.43957838389417</v>
      </c>
      <c r="D21" s="67">
        <v>240.7576169954518</v>
      </c>
      <c r="E21" s="68">
        <v>217.72975740104138</v>
      </c>
      <c r="F21" s="67">
        <v>-0.29674779245575145</v>
      </c>
      <c r="G21" s="68">
        <v>1.22022667545278</v>
      </c>
      <c r="H21" s="67">
        <v>1007.4707229330191</v>
      </c>
      <c r="I21" s="68">
        <v>869.38956246039822</v>
      </c>
      <c r="J21" s="77"/>
      <c r="K21" s="74"/>
    </row>
    <row r="22" spans="1:11" s="73" customFormat="1" ht="18">
      <c r="A22" s="35" t="s">
        <v>34</v>
      </c>
      <c r="B22" s="65">
        <v>-0.53123837928133222</v>
      </c>
      <c r="C22" s="43">
        <v>-0.66638600214657751</v>
      </c>
      <c r="D22" s="65">
        <v>-0.19885419866401027</v>
      </c>
      <c r="E22" s="43">
        <v>-0.74305336061787208</v>
      </c>
      <c r="F22" s="65">
        <v>-20.698667548440934</v>
      </c>
      <c r="G22" s="43">
        <v>-25.246989730020836</v>
      </c>
      <c r="H22" s="65">
        <v>-21.428760126386283</v>
      </c>
      <c r="I22" s="43">
        <v>-26.656429092785284</v>
      </c>
    </row>
    <row r="23" spans="1:11" s="73" customFormat="1" ht="18">
      <c r="A23" s="66" t="s">
        <v>35</v>
      </c>
      <c r="B23" s="67">
        <v>766.47861535073991</v>
      </c>
      <c r="C23" s="68">
        <v>649.77319238174778</v>
      </c>
      <c r="D23" s="67">
        <v>240.55876279678773</v>
      </c>
      <c r="E23" s="68">
        <v>216.98670404042352</v>
      </c>
      <c r="F23" s="67">
        <v>-20.995415340896681</v>
      </c>
      <c r="G23" s="68">
        <v>-24.026763054568068</v>
      </c>
      <c r="H23" s="67">
        <v>986.04196280663302</v>
      </c>
      <c r="I23" s="68">
        <v>842.73313336761328</v>
      </c>
      <c r="J23" s="77"/>
      <c r="K23" s="74"/>
    </row>
    <row r="24" spans="1:11" s="73" customFormat="1" ht="18">
      <c r="A24" s="35" t="s">
        <v>36</v>
      </c>
      <c r="B24" s="65"/>
      <c r="C24" s="43"/>
      <c r="D24" s="65"/>
      <c r="E24" s="43"/>
      <c r="F24" s="65"/>
      <c r="G24" s="43"/>
      <c r="H24" s="65">
        <v>-234.52799196734549</v>
      </c>
      <c r="I24" s="43">
        <v>-299.04944794378019</v>
      </c>
    </row>
    <row r="25" spans="1:11" s="73" customFormat="1" ht="18">
      <c r="A25" s="66" t="s">
        <v>37</v>
      </c>
      <c r="B25" s="67"/>
      <c r="C25" s="68"/>
      <c r="D25" s="67"/>
      <c r="E25" s="68"/>
      <c r="F25" s="67"/>
      <c r="G25" s="68"/>
      <c r="H25" s="67">
        <v>751.51397083928748</v>
      </c>
      <c r="I25" s="68">
        <v>543.68368542383337</v>
      </c>
      <c r="J25" s="77"/>
    </row>
    <row r="26" spans="1:11" s="73" customFormat="1" ht="18">
      <c r="A26" s="35" t="s">
        <v>27</v>
      </c>
      <c r="B26" s="65"/>
      <c r="C26" s="43"/>
      <c r="D26" s="65"/>
      <c r="E26" s="43"/>
      <c r="F26" s="65"/>
      <c r="G26" s="43"/>
      <c r="H26" s="65"/>
      <c r="I26" s="43"/>
      <c r="J26" s="75"/>
    </row>
    <row r="27" spans="1:11" s="73" customFormat="1" ht="18">
      <c r="A27" s="76" t="s">
        <v>38</v>
      </c>
      <c r="B27" s="65"/>
      <c r="C27" s="43"/>
      <c r="D27" s="65"/>
      <c r="E27" s="43"/>
      <c r="F27" s="65"/>
      <c r="G27" s="43"/>
      <c r="H27" s="65">
        <v>74.825321695018914</v>
      </c>
      <c r="I27" s="43">
        <v>39.398798873279539</v>
      </c>
      <c r="J27" s="78"/>
      <c r="K27" s="74"/>
    </row>
    <row r="28" spans="1:11" s="73" customFormat="1" ht="18" customHeight="1">
      <c r="A28" s="66" t="s">
        <v>39</v>
      </c>
      <c r="B28" s="67"/>
      <c r="C28" s="68"/>
      <c r="D28" s="67"/>
      <c r="E28" s="68"/>
      <c r="F28" s="67"/>
      <c r="G28" s="68"/>
      <c r="H28" s="67">
        <v>676.68864914426854</v>
      </c>
      <c r="I28" s="68">
        <v>504.28488655055378</v>
      </c>
      <c r="J28" s="77"/>
    </row>
    <row r="30" spans="1:11">
      <c r="A30" s="4"/>
      <c r="K30" s="13"/>
    </row>
  </sheetData>
  <pageMargins left="0.70866141732283505" right="0.70866141732283505" top="0.78740157480314998" bottom="0.78740157480314998" header="0.31496062992126" footer="0.31496062992126"/>
  <pageSetup paperSize="9" scale="5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Kennzahlen</vt:lpstr>
      <vt:lpstr>Bilanz</vt:lpstr>
      <vt:lpstr>GuV (ytd)</vt:lpstr>
      <vt:lpstr>GuV (q)</vt:lpstr>
      <vt:lpstr>Bilanz Seg.</vt:lpstr>
      <vt:lpstr>GuV Seg. (ytd)</vt:lpstr>
      <vt:lpstr>GuV Seg. (q)</vt:lpstr>
      <vt:lpstr>Bilanz!Print_Area</vt:lpstr>
      <vt:lpstr>'Bilanz Seg.'!Print_Area</vt:lpstr>
      <vt:lpstr>'GuV (q)'!Print_Area</vt:lpstr>
      <vt:lpstr>'GuV (ytd)'!Print_Area</vt:lpstr>
      <vt:lpstr>'GuV Seg. (q)'!Print_Area</vt:lpstr>
      <vt:lpstr>'GuV Seg. (ytd)'!Print_Area</vt:lpstr>
      <vt:lpstr>Kennzahlen!Print_Area</vt:lpstr>
    </vt:vector>
  </TitlesOfParts>
  <Company>Hannover Rück 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Geschäftsbericht 2015</dc:title>
  <dc:subject>Geschäftsbericht 2015</dc:subject>
  <dc:creator>Hannover Rück SE</dc:creator>
  <cp:lastModifiedBy>Rebekka Brust</cp:lastModifiedBy>
  <cp:lastPrinted>2026-03-03T07:12:43Z</cp:lastPrinted>
  <dcterms:created xsi:type="dcterms:W3CDTF">2009-11-04T14:46:49Z</dcterms:created>
  <dcterms:modified xsi:type="dcterms:W3CDTF">2026-03-12T10:44:03Z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OCSheetName">
    <vt:lpwstr>Inhaltsverzeichnis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